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xml" ContentType="application/vnd.openxmlformats-officedocument.spreadsheetml.pivotTable+xml"/>
  <Override PartName="/xl/drawings/drawing1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drawings/drawing1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4.xml" ContentType="application/vnd.openxmlformats-officedocument.spreadsheetml.pivotTable+xml"/>
  <Override PartName="/xl/drawings/drawing1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5.xml" ContentType="application/vnd.openxmlformats-officedocument.spreadsheetml.pivotTable+xml"/>
  <Override PartName="/xl/drawings/drawing1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1.xml" ContentType="application/vnd.openxmlformats-officedocument.spreadsheetml.pivotTable+xml"/>
  <Override PartName="/xl/drawings/drawing1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4.xml" ContentType="application/vnd.openxmlformats-officedocument.spreadsheetml.pivotTable+xml"/>
  <Override PartName="/xl/drawings/drawing19.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20.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9.xml" ContentType="application/vnd.openxmlformats-officedocument.spreadsheetml.pivotTable+xml"/>
  <Override PartName="/xl/drawings/drawing21.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Vishal Kathpalia\Documents\Fifth Semester\INT217 DS\Project2\"/>
    </mc:Choice>
  </mc:AlternateContent>
  <xr:revisionPtr revIDLastSave="0" documentId="13_ncr:1_{C3A6A6B3-3F1F-4EC8-A43F-18B71EF2C39A}" xr6:coauthVersionLast="45" xr6:coauthVersionMax="45" xr10:uidLastSave="{00000000-0000-0000-0000-000000000000}"/>
  <bookViews>
    <workbookView xWindow="-108" yWindow="-108" windowWidth="23256" windowHeight="13176" xr2:uid="{48AB30BC-AEBE-4020-9E0D-B970957B34A7}"/>
  </bookViews>
  <sheets>
    <sheet name="Actives Dashboard" sheetId="13" r:id="rId1"/>
    <sheet name="Separations Dashboard" sheetId="16" r:id="rId2"/>
    <sheet name="Actives" sheetId="1" r:id="rId3"/>
    <sheet name="Ethinicity" sheetId="3" r:id="rId4"/>
    <sheet name="Tenure" sheetId="5" r:id="rId5"/>
    <sheet name="Seperations" sheetId="8" r:id="rId6"/>
    <sheet name="Term Reason" sheetId="9" r:id="rId7"/>
    <sheet name="Headline" sheetId="11" r:id="rId8"/>
    <sheet name="Region" sheetId="6" r:id="rId9"/>
    <sheet name="ActiveEmployee" sheetId="17" r:id="rId10"/>
    <sheet name="Group Seperation" sheetId="18" r:id="rId11"/>
    <sheet name="Sparklines Pivot" sheetId="20" r:id="rId12"/>
    <sheet name="Average Turnover" sheetId="21" r:id="rId13"/>
    <sheet name="PayType" sheetId="22" r:id="rId14"/>
  </sheets>
  <definedNames>
    <definedName name="Slicer_BU_Region">#N/A</definedName>
    <definedName name="Slicer_BU_Region1">#N/A</definedName>
    <definedName name="Slicer_Date__Year">#N/A</definedName>
    <definedName name="Slicer_Date__Year1">#N/A</definedName>
    <definedName name="Slicer_EthnicGroup">#N/A</definedName>
    <definedName name="Slicer_EthnicGroup1">#N/A</definedName>
    <definedName name="Slicer_FP">#N/A</definedName>
    <definedName name="Slicer_FP1">#N/A</definedName>
    <definedName name="Slicer_Gender">#N/A</definedName>
    <definedName name="Slicer_Gender1">#N/A</definedName>
  </definedNames>
  <calcPr calcId="191029"/>
  <pivotCaches>
    <pivotCache cacheId="0" r:id="rId15"/>
    <pivotCache cacheId="1" r:id="rId16"/>
    <pivotCache cacheId="2" r:id="rId17"/>
    <pivotCache cacheId="3" r:id="rId18"/>
    <pivotCache cacheId="4" r:id="rId19"/>
    <pivotCache cacheId="5" r:id="rId20"/>
    <pivotCache cacheId="6" r:id="rId21"/>
    <pivotCache cacheId="7" r:id="rId22"/>
    <pivotCache cacheId="8" r:id="rId23"/>
    <pivotCache cacheId="9" r:id="rId24"/>
    <pivotCache cacheId="10" r:id="rId25"/>
    <pivotCache cacheId="11" r:id="rId26"/>
    <pivotCache cacheId="12" r:id="rId27"/>
    <pivotCache cacheId="13" r:id="rId28"/>
    <pivotCache cacheId="14" r:id="rId29"/>
    <pivotCache cacheId="15" r:id="rId30"/>
    <pivotCache cacheId="16" r:id="rId31"/>
    <pivotCache cacheId="17" r:id="rId32"/>
    <pivotCache cacheId="18" r:id="rId33"/>
  </pivotCaches>
  <extLst>
    <ext xmlns:x14="http://schemas.microsoft.com/office/spreadsheetml/2009/9/main" uri="{876F7934-8845-4945-9796-88D515C7AA90}">
      <x14:pivotCaches>
        <pivotCache cacheId="19" r:id="rId34"/>
      </x14:pivotCaches>
    </ext>
    <ext xmlns:x14="http://schemas.microsoft.com/office/spreadsheetml/2009/9/main" uri="{BBE1A952-AA13-448e-AADC-164F8A28A991}">
      <x14:slicerCaches>
        <x14:slicerCache r:id="rId35"/>
        <x14:slicerCache r:id="rId36"/>
        <x14:slicerCache r:id="rId37"/>
        <x14:slicerCache r:id="rId38"/>
        <x14:slicerCache r:id="rId39"/>
        <x14:slicerCache r:id="rId40"/>
        <x14:slicerCache r:id="rId41"/>
        <x14:slicerCache r:id="rId42"/>
        <x14:slicerCache r:id="rId43"/>
        <x14:slicerCache r:id="rId4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e714d7d1-14d8-447d-9fb0-1ba27d380034"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6" l="1"/>
  <c r="E25" i="16"/>
  <c r="E26" i="16"/>
  <c r="E27" i="16"/>
  <c r="E28" i="16"/>
  <c r="E29" i="16"/>
  <c r="E32" i="16"/>
  <c r="E23" i="16"/>
  <c r="F29" i="16"/>
  <c r="F28" i="16"/>
  <c r="F27" i="16"/>
  <c r="F26" i="16"/>
  <c r="F25" i="16"/>
  <c r="F24" i="16"/>
  <c r="F23" i="16"/>
  <c r="T5" i="13" l="1"/>
  <c r="N4" i="13"/>
  <c r="U5" i="13"/>
  <c r="N5" i="13"/>
  <c r="O5" i="13"/>
  <c r="V5" i="13"/>
  <c r="O4" i="13"/>
  <c r="L4" i="13"/>
  <c r="G5" i="13"/>
  <c r="K5" i="13"/>
  <c r="I5" i="13"/>
  <c r="K4" i="13"/>
  <c r="L5" i="13"/>
  <c r="H5" i="13"/>
  <c r="I2" i="13" l="1"/>
  <c r="H2"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16C8A8-E0F2-416E-9093-F9DDCECB78B0}" name="Query - HR Data" description="Connection to the 'HR Data' query in the workbook." type="100" refreshedVersion="6" minRefreshableVersion="5">
    <extLst>
      <ext xmlns:x15="http://schemas.microsoft.com/office/spreadsheetml/2010/11/main" uri="{DE250136-89BD-433C-8126-D09CA5730AF9}">
        <x15:connection id="8504c2a5-3f6e-458b-950d-a084c517187b"/>
      </ext>
    </extLst>
  </connection>
  <connection id="2" xr16:uid="{5F6DE76E-C9BD-4200-8391-2D647522AA3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745F2A62-F32C-4098-B85C-3DE31D5694C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E28E7E7D-47D9-422A-A736-11FB2ACB6C07}"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3BDEC13-803B-4823-A15F-6852D2C5E31C}"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F8BA9596-4297-440F-9178-F9066320D2E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HR Data].[FP].[All]}"/>
  </metadataStrings>
  <mdxMetadata count="1">
    <mdx n="0" f="s">
      <ms ns="1" c="0"/>
    </mdx>
  </mdxMetadata>
  <valueMetadata count="1">
    <bk>
      <rc t="1" v="0"/>
    </bk>
  </valueMetadata>
</metadata>
</file>

<file path=xl/sharedStrings.xml><?xml version="1.0" encoding="utf-8"?>
<sst xmlns="http://schemas.openxmlformats.org/spreadsheetml/2006/main" count="516" uniqueCount="81">
  <si>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</si>
  <si>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</si>
  <si>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</si>
  <si>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</si>
  <si>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</si>
  <si>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</si>
  <si>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</si>
  <si>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</si>
  <si>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</si>
  <si>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</si>
  <si>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</si>
  <si>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</si>
  <si>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</si>
  <si>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</si>
  <si>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</si>
  <si>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</si>
  <si>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</si>
  <si>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</si>
  <si>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</si>
  <si>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</si>
  <si>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</si>
  <si>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</si>
  <si>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Qtr1 Total</t>
  </si>
  <si>
    <t>Qtr2 Total</t>
  </si>
  <si>
    <t>Qtr3 Total</t>
  </si>
  <si>
    <t>Qtr4 Total</t>
  </si>
  <si>
    <t>2015 Total</t>
  </si>
  <si>
    <t>2016 Total</t>
  </si>
  <si>
    <t>2017 Total</t>
  </si>
  <si>
    <t>2018 Total</t>
  </si>
  <si>
    <t>Active Employees</t>
  </si>
  <si>
    <t>New Hires</t>
  </si>
  <si>
    <t xml:space="preserve"> </t>
  </si>
  <si>
    <t>Group A</t>
  </si>
  <si>
    <t>Group B</t>
  </si>
  <si>
    <t>Group C</t>
  </si>
  <si>
    <t>Group D</t>
  </si>
  <si>
    <t>Group E</t>
  </si>
  <si>
    <t>Group F</t>
  </si>
  <si>
    <t>Group G</t>
  </si>
  <si>
    <t>F</t>
  </si>
  <si>
    <t>M</t>
  </si>
  <si>
    <t>Column Labels</t>
  </si>
  <si>
    <t>FT</t>
  </si>
  <si>
    <t>PT</t>
  </si>
  <si>
    <t>Average Tenure Months</t>
  </si>
  <si>
    <t>Central</t>
  </si>
  <si>
    <t>East</t>
  </si>
  <si>
    <t>Midwest</t>
  </si>
  <si>
    <t>North</t>
  </si>
  <si>
    <t>Northwest</t>
  </si>
  <si>
    <t>South</t>
  </si>
  <si>
    <t>West</t>
  </si>
  <si>
    <t>Seperations</t>
  </si>
  <si>
    <t>Bad Hires</t>
  </si>
  <si>
    <t>Involuntary</t>
  </si>
  <si>
    <t>Voluntary</t>
  </si>
  <si>
    <t>HR MANAGEMENT DASHBOARD</t>
  </si>
  <si>
    <t>Total EMP</t>
  </si>
  <si>
    <t>Salary</t>
  </si>
  <si>
    <t>Hourly</t>
  </si>
  <si>
    <t>Full Time</t>
  </si>
  <si>
    <t>Part Time</t>
  </si>
  <si>
    <t>&lt;30</t>
  </si>
  <si>
    <t>30-49</t>
  </si>
  <si>
    <t>50+</t>
  </si>
  <si>
    <t>TO %</t>
  </si>
  <si>
    <t>TurnOver</t>
  </si>
  <si>
    <t>HR SEPERATION MANAGEMENT DASHBOARD</t>
  </si>
  <si>
    <t>FP</t>
  </si>
  <si>
    <t>All</t>
  </si>
  <si>
    <t>Region</t>
  </si>
  <si>
    <t>All Regions</t>
  </si>
  <si>
    <t>All Region Employee</t>
  </si>
  <si>
    <t>Total Employees and Trend by Region</t>
  </si>
  <si>
    <t>Part Time (PT)</t>
  </si>
  <si>
    <t>Full Time (FT)</t>
  </si>
  <si>
    <t>Male (M)</t>
  </si>
  <si>
    <t>Female (F)</t>
  </si>
  <si>
    <t xml:space="preserve">  Part Time</t>
  </si>
  <si>
    <t xml:space="preserve">  Full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</si>
</sst>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3" x14ac:knownFonts="1">
    <font>
      <sz val="11"/>
      <color theme="1"/>
      <name val="Calibri"/>
      <family val="2"/>
      <scheme val="minor"/>
    </font>
    <font>
      <b/>
      <sz val="11"/>
      <color theme="1"/>
      <name val="Calibri"/>
      <family val="2"/>
      <scheme val="minor"/>
    </font>
    <font>
      <b/>
      <sz val="15"/>
      <color theme="4"/>
      <name val="Times New Roman"/>
      <family val="1"/>
    </font>
    <font>
      <sz val="11"/>
      <color theme="3"/>
      <name val="Calibri"/>
      <family val="2"/>
      <scheme val="minor"/>
    </font>
    <font>
      <b/>
      <sz val="15"/>
      <color theme="3"/>
      <name val="Times New Roman"/>
      <family val="1"/>
    </font>
    <font>
      <b/>
      <sz val="11"/>
      <color theme="3"/>
      <name val="Times New Roman"/>
      <family val="1"/>
    </font>
    <font>
      <b/>
      <sz val="16"/>
      <color theme="4"/>
      <name val="Times New Roman"/>
      <family val="1"/>
    </font>
    <font>
      <sz val="11"/>
      <color theme="4"/>
      <name val="Calibri"/>
      <family val="2"/>
      <scheme val="minor"/>
    </font>
    <font>
      <sz val="22"/>
      <color theme="5"/>
      <name val="Times New Roman"/>
      <family val="1"/>
    </font>
    <font>
      <sz val="16"/>
      <color theme="1"/>
      <name val="Calibri"/>
      <family val="2"/>
      <scheme val="minor"/>
    </font>
    <font>
      <sz val="16"/>
      <color theme="5"/>
      <name val="Calibri"/>
      <family val="2"/>
      <scheme val="minor"/>
    </font>
    <font>
      <sz val="18"/>
      <color theme="1"/>
      <name val="Calibri"/>
      <family val="2"/>
      <scheme val="minor"/>
    </font>
    <font>
      <sz val="18"/>
      <color theme="4"/>
      <name val="Times New Roman"/>
      <family val="1"/>
    </font>
  </fonts>
  <fills count="6">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5" tint="0.59999389629810485"/>
        <bgColor indexed="64"/>
      </patternFill>
    </fill>
  </fills>
  <borders count="2">
    <border>
      <left/>
      <right/>
      <top/>
      <bottom/>
      <diagonal/>
    </border>
    <border>
      <left/>
      <right/>
      <top style="thin">
        <color theme="4" tint="0.39997558519241921"/>
      </top>
      <bottom style="thin">
        <color indexed="64"/>
      </bottom>
      <diagonal/>
    </border>
  </borders>
  <cellStyleXfs count="1">
    <xf numFmtId="0" fontId="0" fillId="0" borderId="0"/>
  </cellStyleXfs>
  <cellXfs count="3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3" fontId="0" fillId="0" borderId="0" xfId="0" applyNumberFormat="1"/>
    <xf numFmtId="1" fontId="0" fillId="0" borderId="0" xfId="0" applyNumberFormat="1"/>
    <xf numFmtId="10" fontId="0" fillId="0" borderId="0" xfId="0" applyNumberFormat="1"/>
    <xf numFmtId="164" fontId="0" fillId="0" borderId="0" xfId="0" applyNumberFormat="1"/>
    <xf numFmtId="0" fontId="2" fillId="0" borderId="0" xfId="0" applyFont="1" applyFill="1"/>
    <xf numFmtId="0" fontId="4" fillId="0" borderId="0" xfId="0" applyFont="1" applyFill="1"/>
    <xf numFmtId="0" fontId="3" fillId="2" borderId="0" xfId="0" applyFont="1" applyFill="1"/>
    <xf numFmtId="0" fontId="4" fillId="2" borderId="0" xfId="0" applyFont="1" applyFill="1"/>
    <xf numFmtId="1" fontId="4" fillId="0" borderId="1" xfId="0" applyNumberFormat="1" applyFont="1" applyFill="1" applyBorder="1" applyAlignment="1">
      <alignment horizontal="center"/>
    </xf>
    <xf numFmtId="0" fontId="4" fillId="0" borderId="0" xfId="0" applyFont="1" applyFill="1" applyAlignment="1">
      <alignment horizontal="center"/>
    </xf>
    <xf numFmtId="0" fontId="5" fillId="0" borderId="0" xfId="0" applyFont="1" applyFill="1"/>
    <xf numFmtId="9" fontId="4" fillId="0" borderId="0" xfId="0" applyNumberFormat="1" applyFont="1" applyFill="1" applyAlignment="1">
      <alignment horizontal="center"/>
    </xf>
    <xf numFmtId="9" fontId="4" fillId="0" borderId="0" xfId="0" applyNumberFormat="1" applyFont="1" applyFill="1"/>
    <xf numFmtId="0" fontId="7" fillId="2" borderId="0" xfId="0" applyFont="1" applyFill="1"/>
    <xf numFmtId="0" fontId="6" fillId="2" borderId="0" xfId="0" applyFont="1" applyFill="1"/>
    <xf numFmtId="0" fontId="0" fillId="3" borderId="0" xfId="0" applyFill="1"/>
    <xf numFmtId="0" fontId="1" fillId="3" borderId="0" xfId="0" applyFont="1" applyFill="1"/>
    <xf numFmtId="0" fontId="0" fillId="0" borderId="0" xfId="0" applyFill="1"/>
    <xf numFmtId="0" fontId="8" fillId="0" borderId="0" xfId="0" applyFont="1"/>
    <xf numFmtId="0" fontId="1" fillId="0" borderId="0" xfId="0" applyFont="1"/>
    <xf numFmtId="0" fontId="9" fillId="0" borderId="0" xfId="0" applyFont="1"/>
    <xf numFmtId="0" fontId="10" fillId="0" borderId="0" xfId="0" applyFont="1"/>
    <xf numFmtId="0" fontId="11" fillId="4" borderId="0" xfId="0" applyFont="1" applyFill="1"/>
    <xf numFmtId="0" fontId="0" fillId="4" borderId="0" xfId="0" applyFont="1" applyFill="1"/>
    <xf numFmtId="0" fontId="9" fillId="4" borderId="0" xfId="0" applyFont="1" applyFill="1"/>
    <xf numFmtId="0" fontId="9" fillId="5" borderId="0" xfId="0" applyFont="1" applyFill="1"/>
    <xf numFmtId="0" fontId="0" fillId="4" borderId="0" xfId="0" applyFill="1"/>
    <xf numFmtId="0" fontId="9" fillId="0" borderId="0" xfId="0" applyFont="1" applyFill="1"/>
    <xf numFmtId="0" fontId="6" fillId="0" borderId="0" xfId="0" applyFont="1" applyFill="1"/>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pivotCacheDefinition" Target="pivotCache/pivotCacheDefinition12.xml"/><Relationship Id="rId39" Type="http://schemas.microsoft.com/office/2007/relationships/slicerCache" Target="slicerCaches/slicerCache5.xml"/><Relationship Id="rId21" Type="http://schemas.openxmlformats.org/officeDocument/2006/relationships/pivotCacheDefinition" Target="pivotCache/pivotCacheDefinition7.xml"/><Relationship Id="rId34" Type="http://schemas.openxmlformats.org/officeDocument/2006/relationships/pivotCacheDefinition" Target="pivotCache/pivotCacheDefinition20.xml"/><Relationship Id="rId42" Type="http://schemas.microsoft.com/office/2007/relationships/slicerCache" Target="slicerCaches/slicerCache8.xml"/><Relationship Id="rId47" Type="http://schemas.openxmlformats.org/officeDocument/2006/relationships/styles" Target="styles.xml"/><Relationship Id="rId50" Type="http://schemas.openxmlformats.org/officeDocument/2006/relationships/powerPivotData" Target="model/item.data"/><Relationship Id="rId55" Type="http://schemas.openxmlformats.org/officeDocument/2006/relationships/customXml" Target="../customXml/item4.xml"/><Relationship Id="rId63" Type="http://schemas.openxmlformats.org/officeDocument/2006/relationships/customXml" Target="../customXml/item1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openxmlformats.org/officeDocument/2006/relationships/pivotCacheDefinition" Target="pivotCache/pivotCacheDefinition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openxmlformats.org/officeDocument/2006/relationships/pivotCacheDefinition" Target="pivotCache/pivotCacheDefinition18.xml"/><Relationship Id="rId37" Type="http://schemas.microsoft.com/office/2007/relationships/slicerCache" Target="slicerCaches/slicerCache3.xml"/><Relationship Id="rId40" Type="http://schemas.microsoft.com/office/2007/relationships/slicerCache" Target="slicerCaches/slicerCache6.xml"/><Relationship Id="rId45" Type="http://schemas.openxmlformats.org/officeDocument/2006/relationships/theme" Target="theme/theme1.xml"/><Relationship Id="rId53" Type="http://schemas.openxmlformats.org/officeDocument/2006/relationships/customXml" Target="../customXml/item2.xml"/><Relationship Id="rId58" Type="http://schemas.openxmlformats.org/officeDocument/2006/relationships/customXml" Target="../customXml/item7.xml"/><Relationship Id="rId66"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openxmlformats.org/officeDocument/2006/relationships/pivotCacheDefinition" Target="pivotCache/pivotCacheDefinition14.xml"/><Relationship Id="rId36" Type="http://schemas.microsoft.com/office/2007/relationships/slicerCache" Target="slicerCaches/slicerCache2.xml"/><Relationship Id="rId49" Type="http://schemas.openxmlformats.org/officeDocument/2006/relationships/sheetMetadata" Target="metadata.xml"/><Relationship Id="rId57" Type="http://schemas.openxmlformats.org/officeDocument/2006/relationships/customXml" Target="../customXml/item6.xml"/><Relationship Id="rId61" Type="http://schemas.openxmlformats.org/officeDocument/2006/relationships/customXml" Target="../customXml/item10.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openxmlformats.org/officeDocument/2006/relationships/pivotCacheDefinition" Target="pivotCache/pivotCacheDefinition17.xml"/><Relationship Id="rId44" Type="http://schemas.microsoft.com/office/2007/relationships/slicerCache" Target="slicerCaches/slicerCache10.xml"/><Relationship Id="rId52" Type="http://schemas.openxmlformats.org/officeDocument/2006/relationships/customXml" Target="../customXml/item1.xml"/><Relationship Id="rId60" Type="http://schemas.openxmlformats.org/officeDocument/2006/relationships/customXml" Target="../customXml/item9.xml"/><Relationship Id="rId65"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3.xml"/><Relationship Id="rId30" Type="http://schemas.openxmlformats.org/officeDocument/2006/relationships/pivotCacheDefinition" Target="pivotCache/pivotCacheDefinition16.xml"/><Relationship Id="rId35" Type="http://schemas.microsoft.com/office/2007/relationships/slicerCache" Target="slicerCaches/slicerCache1.xml"/><Relationship Id="rId43" Type="http://schemas.microsoft.com/office/2007/relationships/slicerCache" Target="slicerCaches/slicerCache9.xml"/><Relationship Id="rId48" Type="http://schemas.openxmlformats.org/officeDocument/2006/relationships/sharedStrings" Target="sharedStrings.xml"/><Relationship Id="rId56" Type="http://schemas.openxmlformats.org/officeDocument/2006/relationships/customXml" Target="../customXml/item5.xml"/><Relationship Id="rId64" Type="http://schemas.openxmlformats.org/officeDocument/2006/relationships/customXml" Target="../customXml/item13.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pivotCacheDefinition" Target="pivotCache/pivotCacheDefinition19.xml"/><Relationship Id="rId38" Type="http://schemas.microsoft.com/office/2007/relationships/slicerCache" Target="slicerCaches/slicerCache4.xml"/><Relationship Id="rId46" Type="http://schemas.openxmlformats.org/officeDocument/2006/relationships/connections" Target="connections.xml"/><Relationship Id="rId59" Type="http://schemas.openxmlformats.org/officeDocument/2006/relationships/customXml" Target="../customXml/item8.xml"/><Relationship Id="rId67" Type="http://schemas.openxmlformats.org/officeDocument/2006/relationships/customXml" Target="../customXml/item16.xml"/><Relationship Id="rId20" Type="http://schemas.openxmlformats.org/officeDocument/2006/relationships/pivotCacheDefinition" Target="pivotCache/pivotCacheDefinition6.xml"/><Relationship Id="rId41" Type="http://schemas.microsoft.com/office/2007/relationships/slicerCache" Target="slicerCaches/slicerCache7.xml"/><Relationship Id="rId54" Type="http://schemas.openxmlformats.org/officeDocument/2006/relationships/customXml" Target="../customXml/item3.xml"/><Relationship Id="rId62"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[Project2_HR.xlsx]Headline!BarChartMaleFemale</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s>
    <c:plotArea>
      <c:layout>
        <c:manualLayout>
          <c:layoutTarget val="inner"/>
          <c:xMode val="edge"/>
          <c:yMode val="edge"/>
          <c:x val="7.4409156637567633E-3"/>
          <c:y val="9.813974340056748E-3"/>
          <c:w val="0.99255892432050641"/>
          <c:h val="0.75917980663406626"/>
        </c:manualLayout>
      </c:layout>
      <c:barChart>
        <c:barDir val="col"/>
        <c:grouping val="clustered"/>
        <c:varyColors val="0"/>
        <c:ser>
          <c:idx val="0"/>
          <c:order val="0"/>
          <c:tx>
            <c:strRef>
              <c:f>Headline!$B$24:$B$25</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Headline!$A$26:$A$29</c:f>
              <c:strCache>
                <c:ptCount val="3"/>
                <c:pt idx="0">
                  <c:v>&lt;30</c:v>
                </c:pt>
                <c:pt idx="1">
                  <c:v>30-49</c:v>
                </c:pt>
                <c:pt idx="2">
                  <c:v>50+</c:v>
                </c:pt>
              </c:strCache>
            </c:strRef>
          </c:cat>
          <c:val>
            <c:numRef>
              <c:f>Headline!$B$26:$B$29</c:f>
              <c:numCache>
                <c:formatCode>0</c:formatCode>
                <c:ptCount val="3"/>
                <c:pt idx="0">
                  <c:v>15</c:v>
                </c:pt>
                <c:pt idx="1">
                  <c:v>31</c:v>
                </c:pt>
                <c:pt idx="2">
                  <c:v>19</c:v>
                </c:pt>
              </c:numCache>
            </c:numRef>
          </c:val>
          <c:extLst>
            <c:ext xmlns:c16="http://schemas.microsoft.com/office/drawing/2014/chart" uri="{C3380CC4-5D6E-409C-BE32-E72D297353CC}">
              <c16:uniqueId val="{00000000-833C-4391-A28E-77E9CDAB69C3}"/>
            </c:ext>
          </c:extLst>
        </c:ser>
        <c:ser>
          <c:idx val="1"/>
          <c:order val="1"/>
          <c:tx>
            <c:strRef>
              <c:f>Headline!$C$24:$C$25</c:f>
              <c:strCache>
                <c:ptCount val="1"/>
                <c:pt idx="0">
                  <c:v>M</c:v>
                </c:pt>
              </c:strCache>
            </c:strRef>
          </c:tx>
          <c:spPr>
            <a:solidFill>
              <a:schemeClr val="accent1">
                <a:lumMod val="60000"/>
                <a:lumOff val="40000"/>
              </a:schemeClr>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833C-4391-A28E-77E9CDAB69C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33C-4391-A28E-77E9CDAB69C3}"/>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4-833C-4391-A28E-77E9CDAB69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Headline!$A$26:$A$29</c:f>
              <c:strCache>
                <c:ptCount val="3"/>
                <c:pt idx="0">
                  <c:v>&lt;30</c:v>
                </c:pt>
                <c:pt idx="1">
                  <c:v>30-49</c:v>
                </c:pt>
                <c:pt idx="2">
                  <c:v>50+</c:v>
                </c:pt>
              </c:strCache>
            </c:strRef>
          </c:cat>
          <c:val>
            <c:numRef>
              <c:f>Headline!$C$26:$C$29</c:f>
              <c:numCache>
                <c:formatCode>0</c:formatCode>
                <c:ptCount val="3"/>
                <c:pt idx="0">
                  <c:v>5</c:v>
                </c:pt>
                <c:pt idx="1">
                  <c:v>9</c:v>
                </c:pt>
                <c:pt idx="2">
                  <c:v>10</c:v>
                </c:pt>
              </c:numCache>
            </c:numRef>
          </c:val>
          <c:extLst>
            <c:ext xmlns:c16="http://schemas.microsoft.com/office/drawing/2014/chart" uri="{C3380CC4-5D6E-409C-BE32-E72D297353CC}">
              <c16:uniqueId val="{00000001-833C-4391-A28E-77E9CDAB69C3}"/>
            </c:ext>
          </c:extLst>
        </c:ser>
        <c:dLbls>
          <c:dLblPos val="inEnd"/>
          <c:showLegendKey val="0"/>
          <c:showVal val="1"/>
          <c:showCatName val="0"/>
          <c:showSerName val="0"/>
          <c:showPercent val="0"/>
          <c:showBubbleSize val="0"/>
        </c:dLbls>
        <c:gapWidth val="50"/>
        <c:axId val="438356576"/>
        <c:axId val="438330008"/>
      </c:barChart>
      <c:catAx>
        <c:axId val="43835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30008"/>
        <c:crosses val="autoZero"/>
        <c:auto val="1"/>
        <c:lblAlgn val="ctr"/>
        <c:lblOffset val="100"/>
        <c:noMultiLvlLbl val="0"/>
      </c:catAx>
      <c:valAx>
        <c:axId val="438330008"/>
        <c:scaling>
          <c:orientation val="minMax"/>
        </c:scaling>
        <c:delete val="1"/>
        <c:axPos val="l"/>
        <c:numFmt formatCode="0" sourceLinked="1"/>
        <c:majorTickMark val="none"/>
        <c:minorTickMark val="none"/>
        <c:tickLblPos val="nextTo"/>
        <c:crossAx val="438356576"/>
        <c:crosses val="autoZero"/>
        <c:crossBetween val="between"/>
      </c:valAx>
      <c:spPr>
        <a:noFill/>
        <a:ln>
          <a:noFill/>
        </a:ln>
        <a:effectLst/>
      </c:spPr>
    </c:plotArea>
    <c:legend>
      <c:legendPos val="t"/>
      <c:layout>
        <c:manualLayout>
          <c:xMode val="edge"/>
          <c:yMode val="edge"/>
          <c:x val="0.72302921913940565"/>
          <c:y val="5.6217191601049869E-2"/>
          <c:w val="0.25515429757326852"/>
          <c:h val="0.274860495379254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[Project2_HR.xlsx]Group Seperation!GroupBarChart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Group</a:t>
            </a:r>
            <a:r>
              <a:rPr lang="en-IN" sz="1400" b="1" baseline="0"/>
              <a:t> Seperations</a:t>
            </a:r>
          </a:p>
          <a:p>
            <a:pPr>
              <a:defRPr/>
            </a:pPr>
            <a:endParaRPr lang="en-IN" sz="1400" b="1"/>
          </a:p>
        </c:rich>
      </c:tx>
      <c:layout>
        <c:manualLayout>
          <c:xMode val="edge"/>
          <c:yMode val="edge"/>
          <c:x val="7.3994760509996191E-2"/>
          <c:y val="5.976074074949656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36589870710607"/>
          <c:y val="7.3121649901450855E-2"/>
          <c:w val="0.7921965916232302"/>
          <c:h val="0.85975377427984445"/>
        </c:manualLayout>
      </c:layout>
      <c:barChart>
        <c:barDir val="bar"/>
        <c:grouping val="clustered"/>
        <c:varyColors val="0"/>
        <c:ser>
          <c:idx val="0"/>
          <c:order val="0"/>
          <c:tx>
            <c:strRef>
              <c:f>'Group Seperation'!$B$1:$B$2</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'Group Seperation'!$A$3:$A$24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'Group Seperation'!$B$3:$B$24</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E691-40CE-B8D0-3A3FEC1ADD06}"/>
            </c:ext>
          </c:extLst>
        </c:ser>
        <c:ser>
          <c:idx val="1"/>
          <c:order val="1"/>
          <c:tx>
            <c:strRef>
              <c:f>'Group Seperation'!$C$1:$C$2</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'Group Seperation'!$A$3:$A$24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'Group Seperation'!$C$3:$C$24</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2-E691-40CE-B8D0-3A3FEC1ADD06}"/>
            </c:ext>
          </c:extLst>
        </c:ser>
        <c:dLbls>
          <c:dLblPos val="inEnd"/>
          <c:showLegendKey val="0"/>
          <c:showVal val="1"/>
          <c:showCatName val="0"/>
          <c:showSerName val="0"/>
          <c:showPercent val="0"/>
          <c:showBubbleSize val="0"/>
        </c:dLbls>
        <c:gapWidth val="182"/>
        <c:axId val="315214800"/>
        <c:axId val="735443760"/>
      </c:barChart>
      <c:catAx>
        <c:axId val="31521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443760"/>
        <c:crosses val="autoZero"/>
        <c:auto val="1"/>
        <c:lblAlgn val="ctr"/>
        <c:lblOffset val="100"/>
        <c:noMultiLvlLbl val="0"/>
      </c:catAx>
      <c:valAx>
        <c:axId val="73544376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214800"/>
        <c:crosses val="autoZero"/>
        <c:crossBetween val="between"/>
      </c:valAx>
      <c:spPr>
        <a:noFill/>
        <a:ln>
          <a:noFill/>
        </a:ln>
        <a:effectLst/>
      </c:spPr>
    </c:plotArea>
    <c:legend>
      <c:legendPos val="t"/>
      <c:layout>
        <c:manualLayout>
          <c:xMode val="edge"/>
          <c:yMode val="edge"/>
          <c:x val="0.76000853018372694"/>
          <c:y val="3.498263888888889E-2"/>
          <c:w val="0.14465072327813513"/>
          <c:h val="3.660175610364598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[Project2_HR.xlsx]Average Turnover!ColChartAvgTurnover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Average</a:t>
            </a:r>
            <a:r>
              <a:rPr lang="en-IN" sz="1600" b="1" baseline="0"/>
              <a:t> Turnover </a:t>
            </a:r>
          </a:p>
        </c:rich>
      </c:tx>
      <c:layout>
        <c:manualLayout>
          <c:xMode val="edge"/>
          <c:yMode val="edge"/>
          <c:x val="7.2044353286391569E-2"/>
          <c:y val="1.70675867319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54583065406501"/>
          <c:y val="8.8393328683985681E-2"/>
          <c:w val="0.76723184062700944"/>
          <c:h val="0.84574008308315307"/>
        </c:manualLayout>
      </c:layout>
      <c:barChart>
        <c:barDir val="bar"/>
        <c:grouping val="clustered"/>
        <c:varyColors val="0"/>
        <c:ser>
          <c:idx val="0"/>
          <c:order val="0"/>
          <c:tx>
            <c:strRef>
              <c:f>'Average Turnover'!$B$1:$B$2</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'Average Turnover'!$A$3:$A$24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'Average Turnover'!$B$3:$B$24</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6AE1-49C1-8919-243A88CB035A}"/>
            </c:ext>
          </c:extLst>
        </c:ser>
        <c:ser>
          <c:idx val="1"/>
          <c:order val="1"/>
          <c:tx>
            <c:strRef>
              <c:f>'Average Turnover'!$C$1:$C$2</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'Average Turnover'!$A$3:$A$24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'Average Turnover'!$C$3:$C$24</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2-6AE1-49C1-8919-243A88CB035A}"/>
            </c:ext>
          </c:extLst>
        </c:ser>
        <c:dLbls>
          <c:dLblPos val="inEnd"/>
          <c:showLegendKey val="0"/>
          <c:showVal val="1"/>
          <c:showCatName val="0"/>
          <c:showSerName val="0"/>
          <c:showPercent val="0"/>
          <c:showBubbleSize val="0"/>
        </c:dLbls>
        <c:gapWidth val="182"/>
        <c:axId val="874462984"/>
        <c:axId val="862525752"/>
      </c:barChart>
      <c:catAx>
        <c:axId val="874462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525752"/>
        <c:crosses val="autoZero"/>
        <c:auto val="1"/>
        <c:lblAlgn val="ctr"/>
        <c:lblOffset val="100"/>
        <c:noMultiLvlLbl val="0"/>
      </c:catAx>
      <c:valAx>
        <c:axId val="862525752"/>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462984"/>
        <c:crosses val="autoZero"/>
        <c:crossBetween val="between"/>
      </c:valAx>
      <c:spPr>
        <a:noFill/>
        <a:ln>
          <a:noFill/>
        </a:ln>
        <a:effectLst/>
      </c:spPr>
    </c:plotArea>
    <c:legend>
      <c:legendPos val="t"/>
      <c:layout>
        <c:manualLayout>
          <c:xMode val="edge"/>
          <c:yMode val="edge"/>
          <c:x val="0.74808184608665063"/>
          <c:y val="3.7754555198285113E-2"/>
          <c:w val="0.11430318339673229"/>
          <c:h val="4.10387270744841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[Project2_HR.xlsx]PayType!PayType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Pay Type </a:t>
            </a:r>
          </a:p>
        </c:rich>
      </c:tx>
      <c:layout>
        <c:manualLayout>
          <c:xMode val="edge"/>
          <c:yMode val="edge"/>
          <c:x val="6.1705456065779388E-2"/>
          <c:y val="2.76217228464419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2994216430911E-2"/>
          <c:y val="0.15998554955911412"/>
          <c:w val="0.91254616403038114"/>
          <c:h val="0.73608997611253657"/>
        </c:manualLayout>
      </c:layout>
      <c:barChart>
        <c:barDir val="col"/>
        <c:grouping val="clustered"/>
        <c:varyColors val="0"/>
        <c:ser>
          <c:idx val="0"/>
          <c:order val="0"/>
          <c:tx>
            <c:strRef>
              <c:f>PayType!$B$1:$B$2</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PayType!$A$3:$A$5</c:f>
              <c:strCache>
                <c:ptCount val="2"/>
                <c:pt idx="0">
                  <c:v>Hourly</c:v>
                </c:pt>
                <c:pt idx="1">
                  <c:v>Salary</c:v>
                </c:pt>
              </c:strCache>
            </c:strRef>
          </c:cat>
          <c:val>
            <c:numRef>
              <c:f>PayType!$B$3:$B$5</c:f>
              <c:numCache>
                <c:formatCode>0</c:formatCode>
                <c:ptCount val="2"/>
                <c:pt idx="0">
                  <c:v>164</c:v>
                </c:pt>
                <c:pt idx="1">
                  <c:v>83</c:v>
                </c:pt>
              </c:numCache>
            </c:numRef>
          </c:val>
          <c:extLst>
            <c:ext xmlns:c16="http://schemas.microsoft.com/office/drawing/2014/chart" uri="{C3380CC4-5D6E-409C-BE32-E72D297353CC}">
              <c16:uniqueId val="{00000000-8EDB-41EE-A042-A07E539780C9}"/>
            </c:ext>
          </c:extLst>
        </c:ser>
        <c:ser>
          <c:idx val="1"/>
          <c:order val="1"/>
          <c:tx>
            <c:strRef>
              <c:f>PayType!$C$1:$C$2</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PayType!$A$3:$A$5</c:f>
              <c:strCache>
                <c:ptCount val="2"/>
                <c:pt idx="0">
                  <c:v>Hourly</c:v>
                </c:pt>
                <c:pt idx="1">
                  <c:v>Salary</c:v>
                </c:pt>
              </c:strCache>
            </c:strRef>
          </c:cat>
          <c:val>
            <c:numRef>
              <c:f>PayType!$C$3:$C$5</c:f>
              <c:numCache>
                <c:formatCode>0</c:formatCode>
                <c:ptCount val="2"/>
                <c:pt idx="0">
                  <c:v>402</c:v>
                </c:pt>
                <c:pt idx="1">
                  <c:v>1</c:v>
                </c:pt>
              </c:numCache>
            </c:numRef>
          </c:val>
          <c:extLst>
            <c:ext xmlns:c16="http://schemas.microsoft.com/office/drawing/2014/chart" uri="{C3380CC4-5D6E-409C-BE32-E72D297353CC}">
              <c16:uniqueId val="{00000002-8EDB-41EE-A042-A07E539780C9}"/>
            </c:ext>
          </c:extLst>
        </c:ser>
        <c:dLbls>
          <c:dLblPos val="inEnd"/>
          <c:showLegendKey val="0"/>
          <c:showVal val="1"/>
          <c:showCatName val="0"/>
          <c:showSerName val="0"/>
          <c:showPercent val="0"/>
          <c:showBubbleSize val="0"/>
        </c:dLbls>
        <c:gapWidth val="219"/>
        <c:overlap val="-27"/>
        <c:axId val="874925000"/>
        <c:axId val="874924344"/>
      </c:barChart>
      <c:catAx>
        <c:axId val="874925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924344"/>
        <c:crosses val="autoZero"/>
        <c:auto val="1"/>
        <c:lblAlgn val="ctr"/>
        <c:lblOffset val="100"/>
        <c:noMultiLvlLbl val="0"/>
      </c:catAx>
      <c:valAx>
        <c:axId val="8749243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925000"/>
        <c:crosses val="autoZero"/>
        <c:crossBetween val="between"/>
      </c:valAx>
      <c:spPr>
        <a:noFill/>
        <a:ln>
          <a:noFill/>
        </a:ln>
        <a:effectLst/>
      </c:spPr>
    </c:plotArea>
    <c:legend>
      <c:legendPos val="t"/>
      <c:layout>
        <c:manualLayout>
          <c:xMode val="edge"/>
          <c:yMode val="edge"/>
          <c:x val="0.80445297462817145"/>
          <c:y val="6.5231481481481501E-2"/>
          <c:w val="0.11012159431398509"/>
          <c:h val="8.4657834203308857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[Project2_HR.xlsx]Actives!Actives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Employees</a:t>
            </a:r>
          </a:p>
        </c:rich>
      </c:tx>
      <c:layout>
        <c:manualLayout>
          <c:xMode val="edge"/>
          <c:yMode val="edge"/>
          <c:x val="1.321837336448835E-2"/>
          <c:y val="3.65079302339202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812028059740745E-2"/>
          <c:y val="0.12906947537948796"/>
          <c:w val="0.93652419318130098"/>
          <c:h val="0.5501933125621401"/>
        </c:manualLayout>
      </c:layout>
      <c:barChart>
        <c:barDir val="col"/>
        <c:grouping val="clustered"/>
        <c:varyColors val="0"/>
        <c:ser>
          <c:idx val="0"/>
          <c:order val="0"/>
          <c:tx>
            <c:strRef>
              <c:f>Actives!$B$3</c:f>
              <c:strCache>
                <c:ptCount val="1"/>
                <c:pt idx="0">
                  <c:v>Active Employees</c:v>
                </c:pt>
              </c:strCache>
            </c:strRef>
          </c:tx>
          <c:spPr>
            <a:solidFill>
              <a:schemeClr val="accent1"/>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17</c:v>
                </c:pt>
                <c:pt idx="1">
                  <c:v>17</c:v>
                </c:pt>
                <c:pt idx="2">
                  <c:v>17</c:v>
                </c:pt>
                <c:pt idx="3">
                  <c:v>17</c:v>
                </c:pt>
                <c:pt idx="4">
                  <c:v>17</c:v>
                </c:pt>
                <c:pt idx="5">
                  <c:v>17</c:v>
                </c:pt>
                <c:pt idx="6">
                  <c:v>17</c:v>
                </c:pt>
                <c:pt idx="7">
                  <c:v>17</c:v>
                </c:pt>
                <c:pt idx="8">
                  <c:v>17</c:v>
                </c:pt>
                <c:pt idx="9">
                  <c:v>17</c:v>
                </c:pt>
                <c:pt idx="10">
                  <c:v>18</c:v>
                </c:pt>
                <c:pt idx="11">
                  <c:v>18</c:v>
                </c:pt>
                <c:pt idx="12">
                  <c:v>17</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19</c:v>
                </c:pt>
                <c:pt idx="29">
                  <c:v>20</c:v>
                </c:pt>
                <c:pt idx="30">
                  <c:v>21</c:v>
                </c:pt>
                <c:pt idx="31">
                  <c:v>20</c:v>
                </c:pt>
                <c:pt idx="32">
                  <c:v>20</c:v>
                </c:pt>
                <c:pt idx="33">
                  <c:v>20</c:v>
                </c:pt>
                <c:pt idx="34">
                  <c:v>20</c:v>
                </c:pt>
                <c:pt idx="35">
                  <c:v>21</c:v>
                </c:pt>
                <c:pt idx="36">
                  <c:v>22</c:v>
                </c:pt>
                <c:pt idx="37">
                  <c:v>22</c:v>
                </c:pt>
                <c:pt idx="38">
                  <c:v>23</c:v>
                </c:pt>
                <c:pt idx="39">
                  <c:v>23</c:v>
                </c:pt>
                <c:pt idx="40">
                  <c:v>23</c:v>
                </c:pt>
                <c:pt idx="41">
                  <c:v>24</c:v>
                </c:pt>
                <c:pt idx="42">
                  <c:v>26</c:v>
                </c:pt>
                <c:pt idx="43">
                  <c:v>25</c:v>
                </c:pt>
                <c:pt idx="44">
                  <c:v>25</c:v>
                </c:pt>
                <c:pt idx="45">
                  <c:v>24</c:v>
                </c:pt>
                <c:pt idx="46">
                  <c:v>24</c:v>
                </c:pt>
                <c:pt idx="47">
                  <c:v>24</c:v>
                </c:pt>
              </c:numCache>
            </c:numRef>
          </c:val>
          <c:extLst>
            <c:ext xmlns:c16="http://schemas.microsoft.com/office/drawing/2014/chart" uri="{C3380CC4-5D6E-409C-BE32-E72D297353CC}">
              <c16:uniqueId val="{00000000-D516-416A-8D5C-8E39CA566E0F}"/>
            </c:ext>
          </c:extLst>
        </c:ser>
        <c:ser>
          <c:idx val="1"/>
          <c:order val="1"/>
          <c:tx>
            <c:strRef>
              <c:f>Actives!$C$3</c:f>
              <c:strCache>
                <c:ptCount val="1"/>
                <c:pt idx="0">
                  <c:v>New Hires</c:v>
                </c:pt>
              </c:strCache>
            </c:strRef>
          </c:tx>
          <c:spPr>
            <a:solidFill>
              <a:schemeClr val="accent2"/>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10">
                  <c:v>1</c:v>
                </c:pt>
                <c:pt idx="28">
                  <c:v>1</c:v>
                </c:pt>
                <c:pt idx="29">
                  <c:v>1</c:v>
                </c:pt>
                <c:pt idx="30">
                  <c:v>1</c:v>
                </c:pt>
                <c:pt idx="35">
                  <c:v>1</c:v>
                </c:pt>
                <c:pt idx="36">
                  <c:v>1</c:v>
                </c:pt>
                <c:pt idx="38">
                  <c:v>1</c:v>
                </c:pt>
                <c:pt idx="41">
                  <c:v>1</c:v>
                </c:pt>
                <c:pt idx="42">
                  <c:v>2</c:v>
                </c:pt>
                <c:pt idx="43">
                  <c:v>3</c:v>
                </c:pt>
                <c:pt idx="44">
                  <c:v>1</c:v>
                </c:pt>
              </c:numCache>
            </c:numRef>
          </c:val>
          <c:extLst>
            <c:ext xmlns:c16="http://schemas.microsoft.com/office/drawing/2014/chart" uri="{C3380CC4-5D6E-409C-BE32-E72D297353CC}">
              <c16:uniqueId val="{00000001-D516-416A-8D5C-8E39CA566E0F}"/>
            </c:ext>
          </c:extLst>
        </c:ser>
        <c:dLbls>
          <c:showLegendKey val="0"/>
          <c:showVal val="0"/>
          <c:showCatName val="0"/>
          <c:showSerName val="0"/>
          <c:showPercent val="0"/>
          <c:showBubbleSize val="0"/>
        </c:dLbls>
        <c:gapWidth val="50"/>
        <c:overlap val="100"/>
        <c:axId val="1106800928"/>
        <c:axId val="782114784"/>
      </c:barChart>
      <c:catAx>
        <c:axId val="110680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114784"/>
        <c:crosses val="autoZero"/>
        <c:auto val="1"/>
        <c:lblAlgn val="ctr"/>
        <c:lblOffset val="100"/>
        <c:noMultiLvlLbl val="0"/>
      </c:catAx>
      <c:valAx>
        <c:axId val="7821147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800928"/>
        <c:crosses val="autoZero"/>
        <c:crossBetween val="between"/>
      </c:valAx>
      <c:spPr>
        <a:noFill/>
        <a:ln>
          <a:noFill/>
        </a:ln>
        <a:effectLst/>
      </c:spPr>
    </c:plotArea>
    <c:legend>
      <c:legendPos val="t"/>
      <c:layout>
        <c:manualLayout>
          <c:xMode val="edge"/>
          <c:yMode val="edge"/>
          <c:x val="0.75368536978874279"/>
          <c:y val="3.6918644449051873E-2"/>
          <c:w val="0.23487839407666838"/>
          <c:h val="5.95395391168387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[Project2_HR.xlsx]Ethinicity!Ethinicity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a:t>
            </a:r>
            <a:r>
              <a:rPr lang="en-IN" baseline="0"/>
              <a:t> by Ethnic group</a:t>
            </a:r>
          </a:p>
        </c:rich>
      </c:tx>
      <c:layout>
        <c:manualLayout>
          <c:xMode val="edge"/>
          <c:yMode val="edge"/>
          <c:x val="2.3264666981901425E-2"/>
          <c:y val="4.11061285500747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152162441835764E-2"/>
          <c:y val="0.14187263867801278"/>
          <c:w val="0.92391398203161945"/>
          <c:h val="0.63512264162047005"/>
        </c:manualLayout>
      </c:layout>
      <c:barChart>
        <c:barDir val="col"/>
        <c:grouping val="clustered"/>
        <c:varyColors val="0"/>
        <c:ser>
          <c:idx val="0"/>
          <c:order val="0"/>
          <c:tx>
            <c:strRef>
              <c:f>Ethinicity!$B$3:$B$4</c:f>
              <c:strCache>
                <c:ptCount val="1"/>
                <c:pt idx="0">
                  <c:v>FT</c:v>
                </c:pt>
              </c:strCache>
            </c:strRef>
          </c:tx>
          <c:spPr>
            <a:solidFill>
              <a:schemeClr val="accent1"/>
            </a:solidFill>
            <a:ln>
              <a:noFill/>
            </a:ln>
            <a:effectLst/>
          </c:spPr>
          <c:invertIfNegative val="0"/>
          <c:cat>
            <c:multiLvlStrRef>
              <c:f>Ethinicity!$A$5:$A$26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Ethinicity!$B$5:$B$26</c:f>
              <c:numCache>
                <c:formatCode>0</c:formatCode>
                <c:ptCount val="14"/>
                <c:pt idx="0">
                  <c:v>13</c:v>
                </c:pt>
                <c:pt idx="1">
                  <c:v>4</c:v>
                </c:pt>
                <c:pt idx="2">
                  <c:v>17</c:v>
                </c:pt>
                <c:pt idx="3">
                  <c:v>5</c:v>
                </c:pt>
                <c:pt idx="4">
                  <c:v>8</c:v>
                </c:pt>
                <c:pt idx="5">
                  <c:v>6</c:v>
                </c:pt>
                <c:pt idx="6">
                  <c:v>15</c:v>
                </c:pt>
                <c:pt idx="7">
                  <c:v>5</c:v>
                </c:pt>
                <c:pt idx="8">
                  <c:v>15</c:v>
                </c:pt>
                <c:pt idx="9">
                  <c:v>6</c:v>
                </c:pt>
                <c:pt idx="10">
                  <c:v>18</c:v>
                </c:pt>
                <c:pt idx="11">
                  <c:v>8</c:v>
                </c:pt>
                <c:pt idx="12">
                  <c:v>6</c:v>
                </c:pt>
                <c:pt idx="13">
                  <c:v>6</c:v>
                </c:pt>
              </c:numCache>
            </c:numRef>
          </c:val>
          <c:extLst>
            <c:ext xmlns:c16="http://schemas.microsoft.com/office/drawing/2014/chart" uri="{C3380CC4-5D6E-409C-BE32-E72D297353CC}">
              <c16:uniqueId val="{00000000-0F9A-4119-B762-1F930B4D379D}"/>
            </c:ext>
          </c:extLst>
        </c:ser>
        <c:ser>
          <c:idx val="1"/>
          <c:order val="1"/>
          <c:tx>
            <c:strRef>
              <c:f>Ethinicity!$C$3:$C$4</c:f>
              <c:strCache>
                <c:ptCount val="1"/>
                <c:pt idx="0">
                  <c:v>PT</c:v>
                </c:pt>
              </c:strCache>
            </c:strRef>
          </c:tx>
          <c:spPr>
            <a:solidFill>
              <a:schemeClr val="accent2"/>
            </a:solidFill>
            <a:ln>
              <a:noFill/>
            </a:ln>
            <a:effectLst/>
          </c:spPr>
          <c:invertIfNegative val="0"/>
          <c:cat>
            <c:multiLvlStrRef>
              <c:f>Ethinicity!$A$5:$A$26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Ethinicity!$C$5:$C$26</c:f>
              <c:numCache>
                <c:formatCode>0</c:formatCode>
                <c:ptCount val="14"/>
                <c:pt idx="0">
                  <c:v>6</c:v>
                </c:pt>
                <c:pt idx="1">
                  <c:v>9</c:v>
                </c:pt>
                <c:pt idx="2">
                  <c:v>5</c:v>
                </c:pt>
                <c:pt idx="3">
                  <c:v>5</c:v>
                </c:pt>
                <c:pt idx="4">
                  <c:v>6</c:v>
                </c:pt>
                <c:pt idx="5">
                  <c:v>21</c:v>
                </c:pt>
                <c:pt idx="6">
                  <c:v>7</c:v>
                </c:pt>
                <c:pt idx="7">
                  <c:v>9</c:v>
                </c:pt>
                <c:pt idx="8">
                  <c:v>12</c:v>
                </c:pt>
                <c:pt idx="9">
                  <c:v>5</c:v>
                </c:pt>
                <c:pt idx="10">
                  <c:v>11</c:v>
                </c:pt>
                <c:pt idx="11">
                  <c:v>11</c:v>
                </c:pt>
                <c:pt idx="12">
                  <c:v>3</c:v>
                </c:pt>
                <c:pt idx="13">
                  <c:v>8</c:v>
                </c:pt>
              </c:numCache>
            </c:numRef>
          </c:val>
          <c:extLst>
            <c:ext xmlns:c16="http://schemas.microsoft.com/office/drawing/2014/chart" uri="{C3380CC4-5D6E-409C-BE32-E72D297353CC}">
              <c16:uniqueId val="{00000001-0F9A-4119-B762-1F930B4D379D}"/>
            </c:ext>
          </c:extLst>
        </c:ser>
        <c:dLbls>
          <c:showLegendKey val="0"/>
          <c:showVal val="0"/>
          <c:showCatName val="0"/>
          <c:showSerName val="0"/>
          <c:showPercent val="0"/>
          <c:showBubbleSize val="0"/>
        </c:dLbls>
        <c:gapWidth val="219"/>
        <c:overlap val="-27"/>
        <c:axId val="360082968"/>
        <c:axId val="360083952"/>
      </c:barChart>
      <c:catAx>
        <c:axId val="360082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3952"/>
        <c:crosses val="autoZero"/>
        <c:auto val="1"/>
        <c:lblAlgn val="ctr"/>
        <c:lblOffset val="100"/>
        <c:noMultiLvlLbl val="0"/>
      </c:catAx>
      <c:valAx>
        <c:axId val="3600839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2968"/>
        <c:crosses val="autoZero"/>
        <c:crossBetween val="between"/>
      </c:valAx>
      <c:spPr>
        <a:noFill/>
        <a:ln>
          <a:noFill/>
        </a:ln>
        <a:effectLst/>
      </c:spPr>
    </c:plotArea>
    <c:legend>
      <c:legendPos val="t"/>
      <c:layout>
        <c:manualLayout>
          <c:xMode val="edge"/>
          <c:yMode val="edge"/>
          <c:x val="0.85814419248507789"/>
          <c:y val="4.1442451420029905E-2"/>
          <c:w val="9.746253160913633E-2"/>
          <c:h val="6.30609794851876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[Project2_HR.xlsx]Tenure!Tenure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Tenure-Months</a:t>
            </a:r>
          </a:p>
        </c:rich>
      </c:tx>
      <c:layout>
        <c:manualLayout>
          <c:xMode val="edge"/>
          <c:yMode val="edge"/>
          <c:x val="2.3264666981901425E-2"/>
          <c:y val="4.11061285500747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152162441835764E-2"/>
          <c:y val="0.14187263867801278"/>
          <c:w val="0.92391398203161945"/>
          <c:h val="0.63512264162047005"/>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77.358571428571423</c:v>
                </c:pt>
                <c:pt idx="1">
                  <c:v>113.4325</c:v>
                </c:pt>
                <c:pt idx="2">
                  <c:v>105.16176470588235</c:v>
                </c:pt>
                <c:pt idx="3">
                  <c:v>60.653999999999996</c:v>
                </c:pt>
                <c:pt idx="4">
                  <c:v>58.195</c:v>
                </c:pt>
                <c:pt idx="5">
                  <c:v>137.75666666666666</c:v>
                </c:pt>
                <c:pt idx="6">
                  <c:v>97.128</c:v>
                </c:pt>
                <c:pt idx="7">
                  <c:v>67.046000000000006</c:v>
                </c:pt>
                <c:pt idx="8">
                  <c:v>89.590666666666664</c:v>
                </c:pt>
                <c:pt idx="9">
                  <c:v>115.45</c:v>
                </c:pt>
                <c:pt idx="10">
                  <c:v>61.881666666666661</c:v>
                </c:pt>
                <c:pt idx="11">
                  <c:v>60.097499999999997</c:v>
                </c:pt>
                <c:pt idx="12">
                  <c:v>89.726666666666674</c:v>
                </c:pt>
                <c:pt idx="13">
                  <c:v>67.471666666666664</c:v>
                </c:pt>
              </c:numCache>
            </c:numRef>
          </c:val>
          <c:extLst>
            <c:ext xmlns:c16="http://schemas.microsoft.com/office/drawing/2014/chart" uri="{C3380CC4-5D6E-409C-BE32-E72D297353CC}">
              <c16:uniqueId val="{00000000-6BDD-4AF5-9383-40DF1155989A}"/>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23.478333333333335</c:v>
                </c:pt>
                <c:pt idx="1">
                  <c:v>46.662222222222219</c:v>
                </c:pt>
                <c:pt idx="2">
                  <c:v>20.942</c:v>
                </c:pt>
                <c:pt idx="3">
                  <c:v>5.0060000000000002</c:v>
                </c:pt>
                <c:pt idx="4">
                  <c:v>15.788333333333334</c:v>
                </c:pt>
                <c:pt idx="5">
                  <c:v>13.916190476190476</c:v>
                </c:pt>
                <c:pt idx="6">
                  <c:v>11.077142857142858</c:v>
                </c:pt>
                <c:pt idx="7">
                  <c:v>19.707777777777778</c:v>
                </c:pt>
                <c:pt idx="8">
                  <c:v>6.5292307692307689</c:v>
                </c:pt>
                <c:pt idx="9">
                  <c:v>42.314</c:v>
                </c:pt>
                <c:pt idx="10">
                  <c:v>14.959090909090911</c:v>
                </c:pt>
                <c:pt idx="11">
                  <c:v>30.227272727272727</c:v>
                </c:pt>
                <c:pt idx="12">
                  <c:v>5.09</c:v>
                </c:pt>
                <c:pt idx="13">
                  <c:v>28.251249999999999</c:v>
                </c:pt>
              </c:numCache>
            </c:numRef>
          </c:val>
          <c:extLst>
            <c:ext xmlns:c16="http://schemas.microsoft.com/office/drawing/2014/chart" uri="{C3380CC4-5D6E-409C-BE32-E72D297353CC}">
              <c16:uniqueId val="{00000001-6BDD-4AF5-9383-40DF1155989A}"/>
            </c:ext>
          </c:extLst>
        </c:ser>
        <c:dLbls>
          <c:showLegendKey val="0"/>
          <c:showVal val="0"/>
          <c:showCatName val="0"/>
          <c:showSerName val="0"/>
          <c:showPercent val="0"/>
          <c:showBubbleSize val="0"/>
        </c:dLbls>
        <c:gapWidth val="219"/>
        <c:overlap val="-27"/>
        <c:axId val="360082968"/>
        <c:axId val="360083952"/>
      </c:barChart>
      <c:catAx>
        <c:axId val="360082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3952"/>
        <c:crosses val="autoZero"/>
        <c:auto val="1"/>
        <c:lblAlgn val="ctr"/>
        <c:lblOffset val="100"/>
        <c:noMultiLvlLbl val="0"/>
      </c:catAx>
      <c:valAx>
        <c:axId val="3600839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2968"/>
        <c:crosses val="autoZero"/>
        <c:crossBetween val="between"/>
      </c:valAx>
      <c:spPr>
        <a:noFill/>
        <a:ln>
          <a:noFill/>
        </a:ln>
        <a:effectLst/>
      </c:spPr>
    </c:plotArea>
    <c:legend>
      <c:legendPos val="t"/>
      <c:layout>
        <c:manualLayout>
          <c:xMode val="edge"/>
          <c:yMode val="edge"/>
          <c:x val="0.85814419248507789"/>
          <c:y val="4.1442451420029905E-2"/>
          <c:w val="9.4228997528331762E-2"/>
          <c:h val="6.23421005093799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[Project2_HR.xlsx]Seperations!Seperations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Sepearations</a:t>
            </a:r>
          </a:p>
        </c:rich>
      </c:tx>
      <c:layout>
        <c:manualLayout>
          <c:xMode val="edge"/>
          <c:yMode val="edge"/>
          <c:x val="3.650678040244968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Seperations!$B$3</c:f>
              <c:strCache>
                <c:ptCount val="1"/>
                <c:pt idx="0">
                  <c:v>Seperations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Seperations!$A$4:$A$6</c:f>
              <c:strCache>
                <c:ptCount val="2"/>
                <c:pt idx="0">
                  <c:v>2017</c:v>
                </c:pt>
                <c:pt idx="1">
                  <c:v>2018</c:v>
                </c:pt>
              </c:strCache>
            </c:strRef>
          </c:cat>
          <c:val>
            <c:numRef>
              <c:f>Seperations!$B$4:$B$6</c:f>
              <c:numCache>
                <c:formatCode>#,##0</c:formatCode>
                <c:ptCount val="2"/>
                <c:pt idx="0">
                  <c:v>1</c:v>
                </c:pt>
                <c:pt idx="1">
                  <c:v>6</c:v>
                </c:pt>
              </c:numCache>
            </c:numRef>
          </c:val>
          <c:extLst>
            <c:ext xmlns:c16="http://schemas.microsoft.com/office/drawing/2014/chart" uri="{C3380CC4-5D6E-409C-BE32-E72D297353CC}">
              <c16:uniqueId val="{00000000-2269-41CB-B82A-ACAAF6C880A5}"/>
            </c:ext>
          </c:extLst>
        </c:ser>
        <c:ser>
          <c:idx val="1"/>
          <c:order val="1"/>
          <c:tx>
            <c:strRef>
              <c:f>Seperations!$C$3</c:f>
              <c:strCache>
                <c:ptCount val="1"/>
                <c:pt idx="0">
                  <c:v>Bad Hires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Seperations!$A$4:$A$6</c:f>
              <c:strCache>
                <c:ptCount val="2"/>
                <c:pt idx="0">
                  <c:v>2017</c:v>
                </c:pt>
                <c:pt idx="1">
                  <c:v>2018</c:v>
                </c:pt>
              </c:strCache>
            </c:strRef>
          </c:cat>
          <c:val>
            <c:numRef>
              <c:f>Seperations!$C$4:$C$6</c:f>
              <c:numCache>
                <c:formatCode>General</c:formatCode>
                <c:ptCount val="2"/>
                <c:pt idx="0">
                  <c:v>0</c:v>
                </c:pt>
                <c:pt idx="1">
                  <c:v>5</c:v>
                </c:pt>
              </c:numCache>
            </c:numRef>
          </c:val>
          <c:extLst>
            <c:ext xmlns:c16="http://schemas.microsoft.com/office/drawing/2014/chart" uri="{C3380CC4-5D6E-409C-BE32-E72D297353CC}">
              <c16:uniqueId val="{00000001-2269-41CB-B82A-ACAAF6C880A5}"/>
            </c:ext>
          </c:extLst>
        </c:ser>
        <c:dLbls>
          <c:dLblPos val="inEnd"/>
          <c:showLegendKey val="0"/>
          <c:showVal val="1"/>
          <c:showCatName val="0"/>
          <c:showSerName val="0"/>
          <c:showPercent val="0"/>
          <c:showBubbleSize val="0"/>
        </c:dLbls>
        <c:gapWidth val="50"/>
        <c:overlap val="100"/>
        <c:axId val="1142477848"/>
        <c:axId val="1142475880"/>
      </c:barChart>
      <c:catAx>
        <c:axId val="1142477848"/>
        <c:scaling>
          <c:orientation val="minMax"/>
        </c:scaling>
        <c:delete val="1"/>
        <c:axPos val="b"/>
        <c:numFmt formatCode="General" sourceLinked="1"/>
        <c:majorTickMark val="none"/>
        <c:minorTickMark val="none"/>
        <c:tickLblPos val="nextTo"/>
        <c:crossAx val="1142475880"/>
        <c:crosses val="autoZero"/>
        <c:auto val="1"/>
        <c:lblAlgn val="ctr"/>
        <c:lblOffset val="100"/>
        <c:noMultiLvlLbl val="0"/>
      </c:catAx>
      <c:valAx>
        <c:axId val="1142475880"/>
        <c:scaling>
          <c:orientation val="minMax"/>
        </c:scaling>
        <c:delete val="1"/>
        <c:axPos val="l"/>
        <c:numFmt formatCode="#,##0" sourceLinked="1"/>
        <c:majorTickMark val="none"/>
        <c:minorTickMark val="none"/>
        <c:tickLblPos val="nextTo"/>
        <c:crossAx val="1142477848"/>
        <c:crosses val="autoZero"/>
        <c:crossBetween val="between"/>
      </c:valAx>
      <c:spPr>
        <a:noFill/>
        <a:ln>
          <a:noFill/>
        </a:ln>
        <a:effectLst/>
      </c:spPr>
    </c:plotArea>
    <c:legend>
      <c:legendPos val="t"/>
      <c:layout>
        <c:manualLayout>
          <c:xMode val="edge"/>
          <c:yMode val="edge"/>
          <c:x val="4.7938757655293075E-2"/>
          <c:y val="0.17171296296296298"/>
          <c:w val="0.27423906570502216"/>
          <c:h val="8.72099127143990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[Project2_HR.xlsx]Term Reason!Term Region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a:t>
            </a:r>
          </a:p>
        </c:rich>
      </c:tx>
      <c:layout>
        <c:manualLayout>
          <c:xMode val="edge"/>
          <c:yMode val="edge"/>
          <c:x val="3.650678040244968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Reason'!$A$5:$A$7</c:f>
              <c:strCache>
                <c:ptCount val="2"/>
                <c:pt idx="0">
                  <c:v>2017</c:v>
                </c:pt>
                <c:pt idx="1">
                  <c:v>2018</c:v>
                </c:pt>
              </c:strCache>
            </c:strRef>
          </c:cat>
          <c:val>
            <c:numRef>
              <c:f>'Term Reason'!$B$5:$B$7</c:f>
              <c:numCache>
                <c:formatCode>#,##0</c:formatCode>
                <c:ptCount val="2"/>
                <c:pt idx="0">
                  <c:v>1</c:v>
                </c:pt>
                <c:pt idx="1">
                  <c:v>1</c:v>
                </c:pt>
              </c:numCache>
            </c:numRef>
          </c:val>
          <c:extLst>
            <c:ext xmlns:c16="http://schemas.microsoft.com/office/drawing/2014/chart" uri="{C3380CC4-5D6E-409C-BE32-E72D297353CC}">
              <c16:uniqueId val="{00000000-3396-4CAF-9A98-C8DACBD48654}"/>
            </c:ext>
          </c:extLst>
        </c:ser>
        <c:ser>
          <c:idx val="1"/>
          <c:order val="1"/>
          <c:tx>
            <c:strRef>
              <c:f>'Term Reason'!$C$3:$C$4</c:f>
              <c:strCache>
                <c:ptCount val="1"/>
                <c:pt idx="0">
                  <c:v>Voluntary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Reason'!$A$5:$A$7</c:f>
              <c:strCache>
                <c:ptCount val="2"/>
                <c:pt idx="0">
                  <c:v>2017</c:v>
                </c:pt>
                <c:pt idx="1">
                  <c:v>2018</c:v>
                </c:pt>
              </c:strCache>
            </c:strRef>
          </c:cat>
          <c:val>
            <c:numRef>
              <c:f>'Term Reason'!$C$5:$C$7</c:f>
              <c:numCache>
                <c:formatCode>#,##0</c:formatCode>
                <c:ptCount val="2"/>
                <c:pt idx="1">
                  <c:v>5</c:v>
                </c:pt>
              </c:numCache>
            </c:numRef>
          </c:val>
          <c:extLst>
            <c:ext xmlns:c16="http://schemas.microsoft.com/office/drawing/2014/chart" uri="{C3380CC4-5D6E-409C-BE32-E72D297353CC}">
              <c16:uniqueId val="{00000001-1763-417E-8E18-943D6482F8A7}"/>
            </c:ext>
          </c:extLst>
        </c:ser>
        <c:dLbls>
          <c:dLblPos val="inEnd"/>
          <c:showLegendKey val="0"/>
          <c:showVal val="1"/>
          <c:showCatName val="0"/>
          <c:showSerName val="0"/>
          <c:showPercent val="0"/>
          <c:showBubbleSize val="0"/>
        </c:dLbls>
        <c:gapWidth val="50"/>
        <c:axId val="1142477848"/>
        <c:axId val="1142475880"/>
      </c:barChart>
      <c:catAx>
        <c:axId val="1142477848"/>
        <c:scaling>
          <c:orientation val="minMax"/>
        </c:scaling>
        <c:delete val="1"/>
        <c:axPos val="b"/>
        <c:numFmt formatCode="General" sourceLinked="1"/>
        <c:majorTickMark val="none"/>
        <c:minorTickMark val="none"/>
        <c:tickLblPos val="nextTo"/>
        <c:crossAx val="1142475880"/>
        <c:crosses val="autoZero"/>
        <c:auto val="1"/>
        <c:lblAlgn val="ctr"/>
        <c:lblOffset val="100"/>
        <c:noMultiLvlLbl val="0"/>
      </c:catAx>
      <c:valAx>
        <c:axId val="1142475880"/>
        <c:scaling>
          <c:orientation val="minMax"/>
        </c:scaling>
        <c:delete val="1"/>
        <c:axPos val="l"/>
        <c:numFmt formatCode="#,##0" sourceLinked="1"/>
        <c:majorTickMark val="none"/>
        <c:minorTickMark val="none"/>
        <c:tickLblPos val="nextTo"/>
        <c:crossAx val="1142477848"/>
        <c:crosses val="autoZero"/>
        <c:crossBetween val="between"/>
      </c:valAx>
      <c:spPr>
        <a:noFill/>
        <a:ln>
          <a:noFill/>
        </a:ln>
        <a:effectLst/>
      </c:spPr>
    </c:plotArea>
    <c:legend>
      <c:legendPos val="t"/>
      <c:layout>
        <c:manualLayout>
          <c:xMode val="edge"/>
          <c:yMode val="edge"/>
          <c:x val="4.7938757655293075E-2"/>
          <c:y val="0.17171296296296298"/>
          <c:w val="0.31573932506009567"/>
          <c:h val="8.72099127143990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[Project2_HR.xlsx]Headline!BarChartMaleFemale</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Headline!$B$24:$B$25</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Headline!$A$26:$A$29</c:f>
              <c:strCache>
                <c:ptCount val="3"/>
                <c:pt idx="0">
                  <c:v>&lt;30</c:v>
                </c:pt>
                <c:pt idx="1">
                  <c:v>30-49</c:v>
                </c:pt>
                <c:pt idx="2">
                  <c:v>50+</c:v>
                </c:pt>
              </c:strCache>
            </c:strRef>
          </c:cat>
          <c:val>
            <c:numRef>
              <c:f>Headline!$B$26:$B$29</c:f>
              <c:numCache>
                <c:formatCode>0</c:formatCode>
                <c:ptCount val="3"/>
                <c:pt idx="0">
                  <c:v>15</c:v>
                </c:pt>
                <c:pt idx="1">
                  <c:v>31</c:v>
                </c:pt>
                <c:pt idx="2">
                  <c:v>19</c:v>
                </c:pt>
              </c:numCache>
            </c:numRef>
          </c:val>
          <c:extLst>
            <c:ext xmlns:c16="http://schemas.microsoft.com/office/drawing/2014/chart" uri="{C3380CC4-5D6E-409C-BE32-E72D297353CC}">
              <c16:uniqueId val="{00000000-AFEE-4320-BD65-1239020E90C9}"/>
            </c:ext>
          </c:extLst>
        </c:ser>
        <c:ser>
          <c:idx val="1"/>
          <c:order val="1"/>
          <c:tx>
            <c:strRef>
              <c:f>Headline!$C$24:$C$25</c:f>
              <c:strCache>
                <c:ptCount val="1"/>
                <c:pt idx="0">
                  <c:v>M</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Headline!$A$26:$A$29</c:f>
              <c:strCache>
                <c:ptCount val="3"/>
                <c:pt idx="0">
                  <c:v>&lt;30</c:v>
                </c:pt>
                <c:pt idx="1">
                  <c:v>30-49</c:v>
                </c:pt>
                <c:pt idx="2">
                  <c:v>50+</c:v>
                </c:pt>
              </c:strCache>
            </c:strRef>
          </c:cat>
          <c:val>
            <c:numRef>
              <c:f>Headline!$C$26:$C$29</c:f>
              <c:numCache>
                <c:formatCode>0</c:formatCode>
                <c:ptCount val="3"/>
                <c:pt idx="0">
                  <c:v>5</c:v>
                </c:pt>
                <c:pt idx="1">
                  <c:v>9</c:v>
                </c:pt>
                <c:pt idx="2">
                  <c:v>10</c:v>
                </c:pt>
              </c:numCache>
            </c:numRef>
          </c:val>
          <c:extLst>
            <c:ext xmlns:c16="http://schemas.microsoft.com/office/drawing/2014/chart" uri="{C3380CC4-5D6E-409C-BE32-E72D297353CC}">
              <c16:uniqueId val="{00000001-AFEE-4320-BD65-1239020E90C9}"/>
            </c:ext>
          </c:extLst>
        </c:ser>
        <c:dLbls>
          <c:dLblPos val="inEnd"/>
          <c:showLegendKey val="0"/>
          <c:showVal val="1"/>
          <c:showCatName val="0"/>
          <c:showSerName val="0"/>
          <c:showPercent val="0"/>
          <c:showBubbleSize val="0"/>
        </c:dLbls>
        <c:gapWidth val="50"/>
        <c:axId val="438356576"/>
        <c:axId val="438330008"/>
      </c:barChart>
      <c:catAx>
        <c:axId val="43835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30008"/>
        <c:crosses val="autoZero"/>
        <c:auto val="1"/>
        <c:lblAlgn val="ctr"/>
        <c:lblOffset val="100"/>
        <c:noMultiLvlLbl val="0"/>
      </c:catAx>
      <c:valAx>
        <c:axId val="438330008"/>
        <c:scaling>
          <c:orientation val="minMax"/>
        </c:scaling>
        <c:delete val="1"/>
        <c:axPos val="l"/>
        <c:numFmt formatCode="0" sourceLinked="1"/>
        <c:majorTickMark val="none"/>
        <c:minorTickMark val="none"/>
        <c:tickLblPos val="nextTo"/>
        <c:crossAx val="438356576"/>
        <c:crosses val="autoZero"/>
        <c:crossBetween val="between"/>
      </c:valAx>
      <c:spPr>
        <a:noFill/>
        <a:ln>
          <a:noFill/>
        </a:ln>
        <a:effectLst/>
      </c:spPr>
    </c:plotArea>
    <c:legend>
      <c:legendPos val="t"/>
      <c:layout>
        <c:manualLayout>
          <c:xMode val="edge"/>
          <c:yMode val="edge"/>
          <c:x val="0.83343919510061237"/>
          <c:y val="4.6296296296296294E-2"/>
          <c:w val="0.16656058236622862"/>
          <c:h val="0.148810565345998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[Project2_HR.xlsx]Region!Region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s By Region</a:t>
            </a:r>
          </a:p>
        </c:rich>
      </c:tx>
      <c:layout>
        <c:manualLayout>
          <c:xMode val="edge"/>
          <c:yMode val="edge"/>
          <c:x val="3.6715223097112851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s>
    <c:plotArea>
      <c:layout>
        <c:manualLayout>
          <c:layoutTarget val="inner"/>
          <c:xMode val="edge"/>
          <c:yMode val="edge"/>
          <c:x val="0.14927580927384076"/>
          <c:y val="0.13872739865850103"/>
          <c:w val="0.80116863517060366"/>
          <c:h val="0.75387321376494609"/>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6</c:v>
                </c:pt>
                <c:pt idx="1">
                  <c:v>16</c:v>
                </c:pt>
                <c:pt idx="2">
                  <c:v>2</c:v>
                </c:pt>
                <c:pt idx="3">
                  <c:v>9</c:v>
                </c:pt>
                <c:pt idx="4">
                  <c:v>7</c:v>
                </c:pt>
                <c:pt idx="5">
                  <c:v>8</c:v>
                </c:pt>
                <c:pt idx="6">
                  <c:v>7</c:v>
                </c:pt>
              </c:numCache>
            </c:numRef>
          </c:val>
          <c:extLst>
            <c:ext xmlns:c16="http://schemas.microsoft.com/office/drawing/2014/chart" uri="{C3380CC4-5D6E-409C-BE32-E72D297353CC}">
              <c16:uniqueId val="{00000000-D1AA-479A-9F76-0A99AAB871DB}"/>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15</c:v>
                </c:pt>
                <c:pt idx="1">
                  <c:v>3</c:v>
                </c:pt>
                <c:pt idx="2">
                  <c:v>12</c:v>
                </c:pt>
                <c:pt idx="3">
                  <c:v>25</c:v>
                </c:pt>
                <c:pt idx="4">
                  <c:v>35</c:v>
                </c:pt>
                <c:pt idx="5">
                  <c:v>35</c:v>
                </c:pt>
                <c:pt idx="6">
                  <c:v>15</c:v>
                </c:pt>
              </c:numCache>
            </c:numRef>
          </c:val>
          <c:extLst>
            <c:ext xmlns:c16="http://schemas.microsoft.com/office/drawing/2014/chart" uri="{C3380CC4-5D6E-409C-BE32-E72D297353CC}">
              <c16:uniqueId val="{00000001-D1AA-479A-9F76-0A99AAB871DB}"/>
            </c:ext>
          </c:extLst>
        </c:ser>
        <c:dLbls>
          <c:dLblPos val="inEnd"/>
          <c:showLegendKey val="0"/>
          <c:showVal val="1"/>
          <c:showCatName val="0"/>
          <c:showSerName val="0"/>
          <c:showPercent val="0"/>
          <c:showBubbleSize val="0"/>
        </c:dLbls>
        <c:gapWidth val="50"/>
        <c:axId val="360083296"/>
        <c:axId val="360084280"/>
      </c:barChart>
      <c:catAx>
        <c:axId val="360083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4280"/>
        <c:crosses val="autoZero"/>
        <c:auto val="1"/>
        <c:lblAlgn val="ctr"/>
        <c:lblOffset val="100"/>
        <c:noMultiLvlLbl val="0"/>
      </c:catAx>
      <c:valAx>
        <c:axId val="360084280"/>
        <c:scaling>
          <c:orientation val="minMax"/>
        </c:scaling>
        <c:delete val="1"/>
        <c:axPos val="t"/>
        <c:numFmt formatCode="0" sourceLinked="1"/>
        <c:majorTickMark val="none"/>
        <c:minorTickMark val="none"/>
        <c:tickLblPos val="nextTo"/>
        <c:crossAx val="360083296"/>
        <c:crosses val="autoZero"/>
        <c:crossBetween val="between"/>
      </c:valAx>
      <c:spPr>
        <a:noFill/>
        <a:ln>
          <a:noFill/>
        </a:ln>
        <a:effectLst/>
      </c:spPr>
    </c:plotArea>
    <c:legend>
      <c:legendPos val="t"/>
      <c:layout>
        <c:manualLayout>
          <c:xMode val="edge"/>
          <c:yMode val="edge"/>
          <c:x val="0.83223075240594913"/>
          <c:y val="4.6712962962962977E-2"/>
          <c:w val="0.12442716535433071"/>
          <c:h val="6.98762654668166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[Project2_HR.xlsx]Actives!Actives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Total</a:t>
            </a:r>
            <a:r>
              <a:rPr lang="en-IN" b="1" baseline="0">
                <a:latin typeface="Times New Roman" panose="02020603050405020304" pitchFamily="18" charset="0"/>
                <a:cs typeface="Times New Roman" panose="02020603050405020304" pitchFamily="18" charset="0"/>
              </a:rPr>
              <a:t> Active Employees</a:t>
            </a:r>
          </a:p>
        </c:rich>
      </c:tx>
      <c:layout>
        <c:manualLayout>
          <c:xMode val="edge"/>
          <c:yMode val="edge"/>
          <c:x val="3.4319964423419946E-2"/>
          <c:y val="1.51127485998357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337987822436142E-2"/>
          <c:y val="0.11162878077304748"/>
          <c:w val="0.94599832087989477"/>
          <c:h val="0.62344471363999288"/>
        </c:manualLayout>
      </c:layout>
      <c:barChart>
        <c:barDir val="col"/>
        <c:grouping val="clustered"/>
        <c:varyColors val="0"/>
        <c:ser>
          <c:idx val="0"/>
          <c:order val="0"/>
          <c:tx>
            <c:strRef>
              <c:f>Actives!$B$3</c:f>
              <c:strCache>
                <c:ptCount val="1"/>
                <c:pt idx="0">
                  <c:v>Active Employees</c:v>
                </c:pt>
              </c:strCache>
            </c:strRef>
          </c:tx>
          <c:spPr>
            <a:solidFill>
              <a:schemeClr val="accent1"/>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0</c:formatCode>
                <c:ptCount val="48"/>
                <c:pt idx="0">
                  <c:v>17</c:v>
                </c:pt>
                <c:pt idx="1">
                  <c:v>17</c:v>
                </c:pt>
                <c:pt idx="2">
                  <c:v>17</c:v>
                </c:pt>
                <c:pt idx="3">
                  <c:v>17</c:v>
                </c:pt>
                <c:pt idx="4">
                  <c:v>17</c:v>
                </c:pt>
                <c:pt idx="5">
                  <c:v>17</c:v>
                </c:pt>
                <c:pt idx="6">
                  <c:v>17</c:v>
                </c:pt>
                <c:pt idx="7">
                  <c:v>17</c:v>
                </c:pt>
                <c:pt idx="8">
                  <c:v>17</c:v>
                </c:pt>
                <c:pt idx="9">
                  <c:v>17</c:v>
                </c:pt>
                <c:pt idx="10">
                  <c:v>18</c:v>
                </c:pt>
                <c:pt idx="11">
                  <c:v>18</c:v>
                </c:pt>
                <c:pt idx="12">
                  <c:v>17</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19</c:v>
                </c:pt>
                <c:pt idx="29">
                  <c:v>20</c:v>
                </c:pt>
                <c:pt idx="30">
                  <c:v>21</c:v>
                </c:pt>
                <c:pt idx="31">
                  <c:v>20</c:v>
                </c:pt>
                <c:pt idx="32">
                  <c:v>20</c:v>
                </c:pt>
                <c:pt idx="33">
                  <c:v>20</c:v>
                </c:pt>
                <c:pt idx="34">
                  <c:v>20</c:v>
                </c:pt>
                <c:pt idx="35">
                  <c:v>21</c:v>
                </c:pt>
                <c:pt idx="36">
                  <c:v>22</c:v>
                </c:pt>
                <c:pt idx="37">
                  <c:v>22</c:v>
                </c:pt>
                <c:pt idx="38">
                  <c:v>23</c:v>
                </c:pt>
                <c:pt idx="39">
                  <c:v>23</c:v>
                </c:pt>
                <c:pt idx="40">
                  <c:v>23</c:v>
                </c:pt>
                <c:pt idx="41">
                  <c:v>24</c:v>
                </c:pt>
                <c:pt idx="42">
                  <c:v>26</c:v>
                </c:pt>
                <c:pt idx="43">
                  <c:v>25</c:v>
                </c:pt>
                <c:pt idx="44">
                  <c:v>25</c:v>
                </c:pt>
                <c:pt idx="45">
                  <c:v>24</c:v>
                </c:pt>
                <c:pt idx="46">
                  <c:v>24</c:v>
                </c:pt>
                <c:pt idx="47">
                  <c:v>24</c:v>
                </c:pt>
              </c:numCache>
            </c:numRef>
          </c:val>
          <c:extLst>
            <c:ext xmlns:c16="http://schemas.microsoft.com/office/drawing/2014/chart" uri="{C3380CC4-5D6E-409C-BE32-E72D297353CC}">
              <c16:uniqueId val="{00000000-8BAE-47F6-AA04-D2B22EC2CDA3}"/>
            </c:ext>
          </c:extLst>
        </c:ser>
        <c:ser>
          <c:idx val="1"/>
          <c:order val="1"/>
          <c:tx>
            <c:strRef>
              <c:f>Actives!$C$3</c:f>
              <c:strCache>
                <c:ptCount val="1"/>
                <c:pt idx="0">
                  <c:v>New Hires</c:v>
                </c:pt>
              </c:strCache>
            </c:strRef>
          </c:tx>
          <c:spPr>
            <a:solidFill>
              <a:schemeClr val="accent2"/>
            </a:solidFill>
            <a:ln>
              <a:noFill/>
            </a:ln>
            <a:effectLst/>
          </c:spPr>
          <c:invertIfNegative val="0"/>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10">
                  <c:v>1</c:v>
                </c:pt>
                <c:pt idx="28">
                  <c:v>1</c:v>
                </c:pt>
                <c:pt idx="29">
                  <c:v>1</c:v>
                </c:pt>
                <c:pt idx="30">
                  <c:v>1</c:v>
                </c:pt>
                <c:pt idx="35">
                  <c:v>1</c:v>
                </c:pt>
                <c:pt idx="36">
                  <c:v>1</c:v>
                </c:pt>
                <c:pt idx="38">
                  <c:v>1</c:v>
                </c:pt>
                <c:pt idx="41">
                  <c:v>1</c:v>
                </c:pt>
                <c:pt idx="42">
                  <c:v>2</c:v>
                </c:pt>
                <c:pt idx="43">
                  <c:v>3</c:v>
                </c:pt>
                <c:pt idx="44">
                  <c:v>1</c:v>
                </c:pt>
              </c:numCache>
            </c:numRef>
          </c:val>
          <c:extLst>
            <c:ext xmlns:c16="http://schemas.microsoft.com/office/drawing/2014/chart" uri="{C3380CC4-5D6E-409C-BE32-E72D297353CC}">
              <c16:uniqueId val="{00000001-8BAE-47F6-AA04-D2B22EC2CDA3}"/>
            </c:ext>
          </c:extLst>
        </c:ser>
        <c:dLbls>
          <c:showLegendKey val="0"/>
          <c:showVal val="0"/>
          <c:showCatName val="0"/>
          <c:showSerName val="0"/>
          <c:showPercent val="0"/>
          <c:showBubbleSize val="0"/>
        </c:dLbls>
        <c:gapWidth val="50"/>
        <c:overlap val="100"/>
        <c:axId val="1106800928"/>
        <c:axId val="782114784"/>
      </c:barChart>
      <c:catAx>
        <c:axId val="110680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114784"/>
        <c:crosses val="autoZero"/>
        <c:auto val="1"/>
        <c:lblAlgn val="ctr"/>
        <c:lblOffset val="100"/>
        <c:noMultiLvlLbl val="0"/>
      </c:catAx>
      <c:valAx>
        <c:axId val="7821147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800928"/>
        <c:crosses val="autoZero"/>
        <c:crossBetween val="between"/>
      </c:valAx>
      <c:spPr>
        <a:noFill/>
        <a:ln>
          <a:noFill/>
        </a:ln>
        <a:effectLst/>
      </c:spPr>
    </c:plotArea>
    <c:legend>
      <c:legendPos val="t"/>
      <c:layout>
        <c:manualLayout>
          <c:xMode val="edge"/>
          <c:yMode val="edge"/>
          <c:x val="0.73339116156556505"/>
          <c:y val="2.9476262110973525E-2"/>
          <c:w val="0.23487839407666838"/>
          <c:h val="5.95395391168387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[Project2_HR.xlsx]ActiveEmployee!ActiveLinechart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a:t>
            </a:r>
            <a:r>
              <a:rPr lang="en-IN" baseline="0"/>
              <a:t> Employee</a:t>
            </a:r>
            <a:r>
              <a:rPr lang="en-IN"/>
              <a:t> </a:t>
            </a:r>
            <a:r>
              <a:rPr lang="en-IN" baseline="0"/>
              <a:t> </a:t>
            </a:r>
            <a:endParaRPr lang="en-IN"/>
          </a:p>
        </c:rich>
      </c:tx>
      <c:layout>
        <c:manualLayout>
          <c:xMode val="edge"/>
          <c:yMode val="edge"/>
          <c:x val="7.6159667541557299E-2"/>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ActiveEmployee!$B$1:$B$2</c:f>
              <c:strCache>
                <c:ptCount val="1"/>
                <c:pt idx="0">
                  <c:v>F</c:v>
                </c:pt>
              </c:strCache>
            </c:strRef>
          </c:tx>
          <c:spPr>
            <a:ln w="28575" cap="rnd">
              <a:solidFill>
                <a:schemeClr val="accent2"/>
              </a:solidFill>
              <a:round/>
            </a:ln>
            <a:effectLst/>
          </c:spPr>
          <c:marker>
            <c:symbol val="none"/>
          </c:marker>
          <c:cat>
            <c:strRef>
              <c:f>ActiveEmployee!$A$3:$A$7</c:f>
              <c:strCache>
                <c:ptCount val="4"/>
                <c:pt idx="0">
                  <c:v>2015</c:v>
                </c:pt>
                <c:pt idx="1">
                  <c:v>2016</c:v>
                </c:pt>
                <c:pt idx="2">
                  <c:v>2017</c:v>
                </c:pt>
                <c:pt idx="3">
                  <c:v>2018</c:v>
                </c:pt>
              </c:strCache>
            </c:strRef>
          </c:cat>
          <c:val>
            <c:numRef>
              <c:f>ActiveEmployee!$B$3:$B$7</c:f>
              <c:numCache>
                <c:formatCode>0</c:formatCode>
                <c:ptCount val="4"/>
                <c:pt idx="0">
                  <c:v>155</c:v>
                </c:pt>
                <c:pt idx="1">
                  <c:v>233</c:v>
                </c:pt>
                <c:pt idx="2">
                  <c:v>245</c:v>
                </c:pt>
                <c:pt idx="3">
                  <c:v>297</c:v>
                </c:pt>
              </c:numCache>
            </c:numRef>
          </c:val>
          <c:smooth val="0"/>
          <c:extLst>
            <c:ext xmlns:c16="http://schemas.microsoft.com/office/drawing/2014/chart" uri="{C3380CC4-5D6E-409C-BE32-E72D297353CC}">
              <c16:uniqueId val="{00000000-FC53-4782-B8DA-581631682029}"/>
            </c:ext>
          </c:extLst>
        </c:ser>
        <c:ser>
          <c:idx val="1"/>
          <c:order val="1"/>
          <c:tx>
            <c:strRef>
              <c:f>ActiveEmployee!$C$1:$C$2</c:f>
              <c:strCache>
                <c:ptCount val="1"/>
                <c:pt idx="0">
                  <c:v>M</c:v>
                </c:pt>
              </c:strCache>
            </c:strRef>
          </c:tx>
          <c:spPr>
            <a:ln w="28575" cap="rnd">
              <a:solidFill>
                <a:schemeClr val="accent1"/>
              </a:solidFill>
              <a:round/>
            </a:ln>
            <a:effectLst/>
          </c:spPr>
          <c:marker>
            <c:symbol val="none"/>
          </c:marker>
          <c:cat>
            <c:strRef>
              <c:f>ActiveEmployee!$A$3:$A$7</c:f>
              <c:strCache>
                <c:ptCount val="4"/>
                <c:pt idx="0">
                  <c:v>2015</c:v>
                </c:pt>
                <c:pt idx="1">
                  <c:v>2016</c:v>
                </c:pt>
                <c:pt idx="2">
                  <c:v>2017</c:v>
                </c:pt>
                <c:pt idx="3">
                  <c:v>2018</c:v>
                </c:pt>
              </c:strCache>
            </c:strRef>
          </c:cat>
          <c:val>
            <c:numRef>
              <c:f>ActiveEmployee!$C$3:$C$7</c:f>
              <c:numCache>
                <c:formatCode>0</c:formatCode>
                <c:ptCount val="4"/>
                <c:pt idx="0">
                  <c:v>145</c:v>
                </c:pt>
                <c:pt idx="1">
                  <c:v>234</c:v>
                </c:pt>
                <c:pt idx="2">
                  <c:v>260</c:v>
                </c:pt>
                <c:pt idx="3">
                  <c:v>353</c:v>
                </c:pt>
              </c:numCache>
            </c:numRef>
          </c:val>
          <c:smooth val="0"/>
          <c:extLst>
            <c:ext xmlns:c16="http://schemas.microsoft.com/office/drawing/2014/chart" uri="{C3380CC4-5D6E-409C-BE32-E72D297353CC}">
              <c16:uniqueId val="{00000002-FC53-4782-B8DA-581631682029}"/>
            </c:ext>
          </c:extLst>
        </c:ser>
        <c:dLbls>
          <c:showLegendKey val="0"/>
          <c:showVal val="0"/>
          <c:showCatName val="0"/>
          <c:showSerName val="0"/>
          <c:showPercent val="0"/>
          <c:showBubbleSize val="0"/>
        </c:dLbls>
        <c:smooth val="0"/>
        <c:axId val="862524768"/>
        <c:axId val="862523456"/>
      </c:lineChart>
      <c:catAx>
        <c:axId val="86252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523456"/>
        <c:crosses val="autoZero"/>
        <c:auto val="1"/>
        <c:lblAlgn val="ctr"/>
        <c:lblOffset val="100"/>
        <c:noMultiLvlLbl val="0"/>
      </c:catAx>
      <c:valAx>
        <c:axId val="8625234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524768"/>
        <c:crosses val="autoZero"/>
        <c:crossBetween val="between"/>
      </c:valAx>
      <c:spPr>
        <a:noFill/>
        <a:ln>
          <a:noFill/>
        </a:ln>
        <a:effectLst/>
      </c:spPr>
    </c:plotArea>
    <c:legend>
      <c:legendPos val="t"/>
      <c:layout>
        <c:manualLayout>
          <c:xMode val="edge"/>
          <c:yMode val="edge"/>
          <c:x val="0.7697276902887138"/>
          <c:y val="7.4490740740740746E-2"/>
          <c:w val="0.1994335083114610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[Project2_HR.xlsx]ActiveEmployee!Piechart</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Active Employee</a:t>
            </a:r>
          </a:p>
        </c:rich>
      </c:tx>
      <c:layout>
        <c:manualLayout>
          <c:xMode val="edge"/>
          <c:yMode val="edge"/>
          <c:x val="5.0833333333333362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ActiveEmployee!$B$20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E3-484D-AB05-008F9B1565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E3-484D-AB05-008F9B1565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E3-484D-AB05-008F9B1565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E3-484D-AB05-008F9B156535}"/>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ActiveEmployee!$A$21:$A$25</c:f>
              <c:strCache>
                <c:ptCount val="4"/>
                <c:pt idx="0">
                  <c:v>2015</c:v>
                </c:pt>
                <c:pt idx="1">
                  <c:v>2016</c:v>
                </c:pt>
                <c:pt idx="2">
                  <c:v>2017</c:v>
                </c:pt>
                <c:pt idx="3">
                  <c:v>2018</c:v>
                </c:pt>
              </c:strCache>
            </c:strRef>
          </c:cat>
          <c:val>
            <c:numRef>
              <c:f>ActiveEmployee!$B$21:$B$25</c:f>
              <c:numCache>
                <c:formatCode>0</c:formatCode>
                <c:ptCount val="4"/>
                <c:pt idx="0">
                  <c:v>300</c:v>
                </c:pt>
                <c:pt idx="1">
                  <c:v>467</c:v>
                </c:pt>
                <c:pt idx="2">
                  <c:v>505</c:v>
                </c:pt>
                <c:pt idx="3">
                  <c:v>650</c:v>
                </c:pt>
              </c:numCache>
            </c:numRef>
          </c:val>
          <c:extLst>
            <c:ext xmlns:c16="http://schemas.microsoft.com/office/drawing/2014/chart" uri="{C3380CC4-5D6E-409C-BE32-E72D297353CC}">
              <c16:uniqueId val="{00000000-4827-485A-B277-BCC6A7BE5557}"/>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[Project2_HR.xlsx]Group Seperation!GroupBarChart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Group</a:t>
            </a:r>
            <a:r>
              <a:rPr lang="en-IN" baseline="0"/>
              <a:t> Seperations</a:t>
            </a:r>
          </a:p>
          <a:p>
            <a:pPr>
              <a:defRPr/>
            </a:pPr>
            <a:endParaRPr lang="en-IN"/>
          </a:p>
        </c:rich>
      </c:tx>
      <c:layout>
        <c:manualLayout>
          <c:xMode val="edge"/>
          <c:yMode val="edge"/>
          <c:x val="5.1159667541557347E-2"/>
          <c:y val="3.47222222222222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36589870710607"/>
          <c:y val="0.10985277898894562"/>
          <c:w val="0.76637503645377658"/>
          <c:h val="0.82302261045494318"/>
        </c:manualLayout>
      </c:layout>
      <c:barChart>
        <c:barDir val="bar"/>
        <c:grouping val="clustered"/>
        <c:varyColors val="0"/>
        <c:ser>
          <c:idx val="0"/>
          <c:order val="0"/>
          <c:tx>
            <c:strRef>
              <c:f>'Group Seperation'!$B$1:$B$2</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'Group Seperation'!$A$3:$A$24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'Group Seperation'!$B$3:$B$24</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16F6-4BA9-9035-CD34C0CF7527}"/>
            </c:ext>
          </c:extLst>
        </c:ser>
        <c:ser>
          <c:idx val="1"/>
          <c:order val="1"/>
          <c:tx>
            <c:strRef>
              <c:f>'Group Seperation'!$C$1:$C$2</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'Group Seperation'!$A$3:$A$24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'Group Seperation'!$C$3:$C$24</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2-16F6-4BA9-9035-CD34C0CF7527}"/>
            </c:ext>
          </c:extLst>
        </c:ser>
        <c:dLbls>
          <c:dLblPos val="inEnd"/>
          <c:showLegendKey val="0"/>
          <c:showVal val="1"/>
          <c:showCatName val="0"/>
          <c:showSerName val="0"/>
          <c:showPercent val="0"/>
          <c:showBubbleSize val="0"/>
        </c:dLbls>
        <c:gapWidth val="182"/>
        <c:axId val="315214800"/>
        <c:axId val="735443760"/>
      </c:barChart>
      <c:catAx>
        <c:axId val="31521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443760"/>
        <c:crosses val="autoZero"/>
        <c:auto val="1"/>
        <c:lblAlgn val="ctr"/>
        <c:lblOffset val="100"/>
        <c:noMultiLvlLbl val="0"/>
      </c:catAx>
      <c:valAx>
        <c:axId val="73544376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214800"/>
        <c:crosses val="autoZero"/>
        <c:crossBetween val="between"/>
      </c:valAx>
      <c:spPr>
        <a:noFill/>
        <a:ln>
          <a:noFill/>
        </a:ln>
        <a:effectLst/>
      </c:spPr>
    </c:plotArea>
    <c:legend>
      <c:legendPos val="t"/>
      <c:layout>
        <c:manualLayout>
          <c:xMode val="edge"/>
          <c:yMode val="edge"/>
          <c:x val="0.76000853018372694"/>
          <c:y val="3.498263888888889E-2"/>
          <c:w val="0.16609383202099737"/>
          <c:h val="4.882846675415573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[Project2_HR.xlsx]Average Turnover!ColChartAvgTurnover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Turnover </a:t>
            </a:r>
          </a:p>
        </c:rich>
      </c:tx>
      <c:layout>
        <c:manualLayout>
          <c:xMode val="edge"/>
          <c:yMode val="edge"/>
          <c:x val="4.6526657203288732E-2"/>
          <c:y val="2.67952840300107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54583065406501"/>
          <c:y val="0.12973580271919385"/>
          <c:w val="0.76723184062700944"/>
          <c:h val="0.80439759137824818"/>
        </c:manualLayout>
      </c:layout>
      <c:barChart>
        <c:barDir val="bar"/>
        <c:grouping val="clustered"/>
        <c:varyColors val="0"/>
        <c:ser>
          <c:idx val="0"/>
          <c:order val="0"/>
          <c:tx>
            <c:strRef>
              <c:f>'Average Turnover'!$B$1:$B$2</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'Average Turnover'!$A$3:$A$24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'Average Turnover'!$B$3:$B$24</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8125-482E-9044-A772F7D38DF8}"/>
            </c:ext>
          </c:extLst>
        </c:ser>
        <c:ser>
          <c:idx val="1"/>
          <c:order val="1"/>
          <c:tx>
            <c:strRef>
              <c:f>'Average Turnover'!$C$1:$C$2</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'Average Turnover'!$A$3:$A$24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'Average Turnover'!$C$3:$C$24</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2-8125-482E-9044-A772F7D38DF8}"/>
            </c:ext>
          </c:extLst>
        </c:ser>
        <c:dLbls>
          <c:dLblPos val="inEnd"/>
          <c:showLegendKey val="0"/>
          <c:showVal val="1"/>
          <c:showCatName val="0"/>
          <c:showSerName val="0"/>
          <c:showPercent val="0"/>
          <c:showBubbleSize val="0"/>
        </c:dLbls>
        <c:gapWidth val="182"/>
        <c:axId val="874462984"/>
        <c:axId val="862525752"/>
      </c:barChart>
      <c:catAx>
        <c:axId val="874462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525752"/>
        <c:crosses val="autoZero"/>
        <c:auto val="1"/>
        <c:lblAlgn val="ctr"/>
        <c:lblOffset val="100"/>
        <c:noMultiLvlLbl val="0"/>
      </c:catAx>
      <c:valAx>
        <c:axId val="862525752"/>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462984"/>
        <c:crosses val="autoZero"/>
        <c:crossBetween val="between"/>
      </c:valAx>
      <c:spPr>
        <a:noFill/>
        <a:ln>
          <a:noFill/>
        </a:ln>
        <a:effectLst/>
      </c:spPr>
    </c:plotArea>
    <c:legend>
      <c:legendPos val="t"/>
      <c:layout>
        <c:manualLayout>
          <c:xMode val="edge"/>
          <c:yMode val="edge"/>
          <c:x val="0.74808184608665063"/>
          <c:y val="3.7754555198285113E-2"/>
          <c:w val="0.14841751291104022"/>
          <c:h val="5.861500029538107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[Project2_HR.xlsx]PayType!PayType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 Type </a:t>
            </a:r>
          </a:p>
        </c:rich>
      </c:tx>
      <c:layout>
        <c:manualLayout>
          <c:xMode val="edge"/>
          <c:yMode val="edge"/>
          <c:x val="5.9493000874890664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PayType!$B$1:$B$2</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PayType!$A$3:$A$5</c:f>
              <c:strCache>
                <c:ptCount val="2"/>
                <c:pt idx="0">
                  <c:v>Hourly</c:v>
                </c:pt>
                <c:pt idx="1">
                  <c:v>Salary</c:v>
                </c:pt>
              </c:strCache>
            </c:strRef>
          </c:cat>
          <c:val>
            <c:numRef>
              <c:f>PayType!$B$3:$B$5</c:f>
              <c:numCache>
                <c:formatCode>0</c:formatCode>
                <c:ptCount val="2"/>
                <c:pt idx="0">
                  <c:v>164</c:v>
                </c:pt>
                <c:pt idx="1">
                  <c:v>83</c:v>
                </c:pt>
              </c:numCache>
            </c:numRef>
          </c:val>
          <c:extLst>
            <c:ext xmlns:c16="http://schemas.microsoft.com/office/drawing/2014/chart" uri="{C3380CC4-5D6E-409C-BE32-E72D297353CC}">
              <c16:uniqueId val="{00000000-EC0D-477F-819B-632F72E7BDFA}"/>
            </c:ext>
          </c:extLst>
        </c:ser>
        <c:ser>
          <c:idx val="1"/>
          <c:order val="1"/>
          <c:tx>
            <c:strRef>
              <c:f>PayType!$C$1:$C$2</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PayType!$A$3:$A$5</c:f>
              <c:strCache>
                <c:ptCount val="2"/>
                <c:pt idx="0">
                  <c:v>Hourly</c:v>
                </c:pt>
                <c:pt idx="1">
                  <c:v>Salary</c:v>
                </c:pt>
              </c:strCache>
            </c:strRef>
          </c:cat>
          <c:val>
            <c:numRef>
              <c:f>PayType!$C$3:$C$5</c:f>
              <c:numCache>
                <c:formatCode>0</c:formatCode>
                <c:ptCount val="2"/>
                <c:pt idx="0">
                  <c:v>402</c:v>
                </c:pt>
                <c:pt idx="1">
                  <c:v>1</c:v>
                </c:pt>
              </c:numCache>
            </c:numRef>
          </c:val>
          <c:extLst>
            <c:ext xmlns:c16="http://schemas.microsoft.com/office/drawing/2014/chart" uri="{C3380CC4-5D6E-409C-BE32-E72D297353CC}">
              <c16:uniqueId val="{00000002-EC0D-477F-819B-632F72E7BDFA}"/>
            </c:ext>
          </c:extLst>
        </c:ser>
        <c:dLbls>
          <c:dLblPos val="inEnd"/>
          <c:showLegendKey val="0"/>
          <c:showVal val="1"/>
          <c:showCatName val="0"/>
          <c:showSerName val="0"/>
          <c:showPercent val="0"/>
          <c:showBubbleSize val="0"/>
        </c:dLbls>
        <c:gapWidth val="219"/>
        <c:overlap val="-27"/>
        <c:axId val="874925000"/>
        <c:axId val="874924344"/>
      </c:barChart>
      <c:catAx>
        <c:axId val="874925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924344"/>
        <c:crosses val="autoZero"/>
        <c:auto val="1"/>
        <c:lblAlgn val="ctr"/>
        <c:lblOffset val="100"/>
        <c:noMultiLvlLbl val="0"/>
      </c:catAx>
      <c:valAx>
        <c:axId val="874924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925000"/>
        <c:crosses val="autoZero"/>
        <c:crossBetween val="between"/>
      </c:valAx>
      <c:spPr>
        <a:noFill/>
        <a:ln>
          <a:noFill/>
        </a:ln>
        <a:effectLst/>
      </c:spPr>
    </c:plotArea>
    <c:legend>
      <c:legendPos val="t"/>
      <c:layout>
        <c:manualLayout>
          <c:xMode val="edge"/>
          <c:yMode val="edge"/>
          <c:x val="0.80445297462817145"/>
          <c:y val="6.5231481481481501E-2"/>
          <c:w val="0.1244271653543307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[Project2_HR.xlsx]Ethinicity!Ethinicity</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Actives</a:t>
            </a:r>
            <a:r>
              <a:rPr lang="en-IN" b="1" baseline="0">
                <a:latin typeface="Times New Roman" panose="02020603050405020304" pitchFamily="18" charset="0"/>
                <a:cs typeface="Times New Roman" panose="02020603050405020304" pitchFamily="18" charset="0"/>
              </a:rPr>
              <a:t> by Ethnic group</a:t>
            </a:r>
          </a:p>
        </c:rich>
      </c:tx>
      <c:layout>
        <c:manualLayout>
          <c:xMode val="edge"/>
          <c:yMode val="edge"/>
          <c:x val="5.4045039133621811E-2"/>
          <c:y val="2.67976335107680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152162441835764E-2"/>
          <c:y val="0.14304360503863187"/>
          <c:w val="0.92391398203161945"/>
          <c:h val="0.63395153504906854"/>
        </c:manualLayout>
      </c:layout>
      <c:barChart>
        <c:barDir val="col"/>
        <c:grouping val="clustered"/>
        <c:varyColors val="0"/>
        <c:ser>
          <c:idx val="0"/>
          <c:order val="0"/>
          <c:tx>
            <c:strRef>
              <c:f>Ethinicity!$B$3:$B$4</c:f>
              <c:strCache>
                <c:ptCount val="1"/>
                <c:pt idx="0">
                  <c:v>FT</c:v>
                </c:pt>
              </c:strCache>
            </c:strRef>
          </c:tx>
          <c:spPr>
            <a:solidFill>
              <a:schemeClr val="accent1"/>
            </a:solidFill>
            <a:ln>
              <a:noFill/>
            </a:ln>
            <a:effectLst/>
          </c:spPr>
          <c:invertIfNegative val="0"/>
          <c:cat>
            <c:multiLvlStrRef>
              <c:f>Ethinicity!$A$5:$A$26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Ethinicity!$B$5:$B$26</c:f>
              <c:numCache>
                <c:formatCode>0</c:formatCode>
                <c:ptCount val="14"/>
                <c:pt idx="0">
                  <c:v>13</c:v>
                </c:pt>
                <c:pt idx="1">
                  <c:v>4</c:v>
                </c:pt>
                <c:pt idx="2">
                  <c:v>17</c:v>
                </c:pt>
                <c:pt idx="3">
                  <c:v>5</c:v>
                </c:pt>
                <c:pt idx="4">
                  <c:v>8</c:v>
                </c:pt>
                <c:pt idx="5">
                  <c:v>6</c:v>
                </c:pt>
                <c:pt idx="6">
                  <c:v>15</c:v>
                </c:pt>
                <c:pt idx="7">
                  <c:v>5</c:v>
                </c:pt>
                <c:pt idx="8">
                  <c:v>15</c:v>
                </c:pt>
                <c:pt idx="9">
                  <c:v>6</c:v>
                </c:pt>
                <c:pt idx="10">
                  <c:v>18</c:v>
                </c:pt>
                <c:pt idx="11">
                  <c:v>8</c:v>
                </c:pt>
                <c:pt idx="12">
                  <c:v>6</c:v>
                </c:pt>
                <c:pt idx="13">
                  <c:v>6</c:v>
                </c:pt>
              </c:numCache>
            </c:numRef>
          </c:val>
          <c:extLst>
            <c:ext xmlns:c16="http://schemas.microsoft.com/office/drawing/2014/chart" uri="{C3380CC4-5D6E-409C-BE32-E72D297353CC}">
              <c16:uniqueId val="{00000000-E4E7-4995-ABCD-D343CDD1DF89}"/>
            </c:ext>
          </c:extLst>
        </c:ser>
        <c:ser>
          <c:idx val="1"/>
          <c:order val="1"/>
          <c:tx>
            <c:strRef>
              <c:f>Ethinicity!$C$3:$C$4</c:f>
              <c:strCache>
                <c:ptCount val="1"/>
                <c:pt idx="0">
                  <c:v>PT</c:v>
                </c:pt>
              </c:strCache>
            </c:strRef>
          </c:tx>
          <c:spPr>
            <a:solidFill>
              <a:schemeClr val="accent2"/>
            </a:solidFill>
            <a:ln>
              <a:noFill/>
            </a:ln>
            <a:effectLst/>
          </c:spPr>
          <c:invertIfNegative val="0"/>
          <c:cat>
            <c:multiLvlStrRef>
              <c:f>Ethinicity!$A$5:$A$26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Ethinicity!$C$5:$C$26</c:f>
              <c:numCache>
                <c:formatCode>0</c:formatCode>
                <c:ptCount val="14"/>
                <c:pt idx="0">
                  <c:v>6</c:v>
                </c:pt>
                <c:pt idx="1">
                  <c:v>9</c:v>
                </c:pt>
                <c:pt idx="2">
                  <c:v>5</c:v>
                </c:pt>
                <c:pt idx="3">
                  <c:v>5</c:v>
                </c:pt>
                <c:pt idx="4">
                  <c:v>6</c:v>
                </c:pt>
                <c:pt idx="5">
                  <c:v>21</c:v>
                </c:pt>
                <c:pt idx="6">
                  <c:v>7</c:v>
                </c:pt>
                <c:pt idx="7">
                  <c:v>9</c:v>
                </c:pt>
                <c:pt idx="8">
                  <c:v>12</c:v>
                </c:pt>
                <c:pt idx="9">
                  <c:v>5</c:v>
                </c:pt>
                <c:pt idx="10">
                  <c:v>11</c:v>
                </c:pt>
                <c:pt idx="11">
                  <c:v>11</c:v>
                </c:pt>
                <c:pt idx="12">
                  <c:v>3</c:v>
                </c:pt>
                <c:pt idx="13">
                  <c:v>8</c:v>
                </c:pt>
              </c:numCache>
            </c:numRef>
          </c:val>
          <c:extLst>
            <c:ext xmlns:c16="http://schemas.microsoft.com/office/drawing/2014/chart" uri="{C3380CC4-5D6E-409C-BE32-E72D297353CC}">
              <c16:uniqueId val="{00000001-E4E7-4995-ABCD-D343CDD1DF89}"/>
            </c:ext>
          </c:extLst>
        </c:ser>
        <c:dLbls>
          <c:showLegendKey val="0"/>
          <c:showVal val="0"/>
          <c:showCatName val="0"/>
          <c:showSerName val="0"/>
          <c:showPercent val="0"/>
          <c:showBubbleSize val="0"/>
        </c:dLbls>
        <c:gapWidth val="219"/>
        <c:overlap val="-27"/>
        <c:axId val="360082968"/>
        <c:axId val="360083952"/>
      </c:barChart>
      <c:catAx>
        <c:axId val="360082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3952"/>
        <c:crosses val="autoZero"/>
        <c:auto val="1"/>
        <c:lblAlgn val="ctr"/>
        <c:lblOffset val="100"/>
        <c:noMultiLvlLbl val="0"/>
      </c:catAx>
      <c:valAx>
        <c:axId val="3600839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2968"/>
        <c:crosses val="autoZero"/>
        <c:crossBetween val="between"/>
      </c:valAx>
      <c:spPr>
        <a:noFill/>
        <a:ln>
          <a:noFill/>
        </a:ln>
        <a:effectLst/>
      </c:spPr>
    </c:plotArea>
    <c:legend>
      <c:legendPos val="t"/>
      <c:layout>
        <c:manualLayout>
          <c:xMode val="edge"/>
          <c:yMode val="edge"/>
          <c:x val="0.81286997838337727"/>
          <c:y val="4.1442448888351482E-2"/>
          <c:w val="9.746253160913633E-2"/>
          <c:h val="6.30609794851876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[Project2_HR.xlsx]Tenure!Tenure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Average</a:t>
            </a:r>
            <a:r>
              <a:rPr lang="en-IN" b="1" baseline="0">
                <a:latin typeface="Times New Roman" panose="02020603050405020304" pitchFamily="18" charset="0"/>
                <a:cs typeface="Times New Roman" panose="02020603050405020304" pitchFamily="18" charset="0"/>
              </a:rPr>
              <a:t> Tenure-Months</a:t>
            </a:r>
          </a:p>
        </c:rich>
      </c:tx>
      <c:layout>
        <c:manualLayout>
          <c:xMode val="edge"/>
          <c:yMode val="edge"/>
          <c:x val="7.5943872725082934E-2"/>
          <c:y val="2.8718669500477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152162441835764E-2"/>
          <c:y val="0.14187263867801278"/>
          <c:w val="0.92391398203161945"/>
          <c:h val="0.63512264162047005"/>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77.358571428571423</c:v>
                </c:pt>
                <c:pt idx="1">
                  <c:v>113.4325</c:v>
                </c:pt>
                <c:pt idx="2">
                  <c:v>105.16176470588235</c:v>
                </c:pt>
                <c:pt idx="3">
                  <c:v>60.653999999999996</c:v>
                </c:pt>
                <c:pt idx="4">
                  <c:v>58.195</c:v>
                </c:pt>
                <c:pt idx="5">
                  <c:v>137.75666666666666</c:v>
                </c:pt>
                <c:pt idx="6">
                  <c:v>97.128</c:v>
                </c:pt>
                <c:pt idx="7">
                  <c:v>67.046000000000006</c:v>
                </c:pt>
                <c:pt idx="8">
                  <c:v>89.590666666666664</c:v>
                </c:pt>
                <c:pt idx="9">
                  <c:v>115.45</c:v>
                </c:pt>
                <c:pt idx="10">
                  <c:v>61.881666666666661</c:v>
                </c:pt>
                <c:pt idx="11">
                  <c:v>60.097499999999997</c:v>
                </c:pt>
                <c:pt idx="12">
                  <c:v>89.726666666666674</c:v>
                </c:pt>
                <c:pt idx="13">
                  <c:v>67.471666666666664</c:v>
                </c:pt>
              </c:numCache>
            </c:numRef>
          </c:val>
          <c:extLst>
            <c:ext xmlns:c16="http://schemas.microsoft.com/office/drawing/2014/chart" uri="{C3380CC4-5D6E-409C-BE32-E72D297353CC}">
              <c16:uniqueId val="{00000000-C04D-409F-AE09-DE39B3570131}"/>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23.478333333333335</c:v>
                </c:pt>
                <c:pt idx="1">
                  <c:v>46.662222222222219</c:v>
                </c:pt>
                <c:pt idx="2">
                  <c:v>20.942</c:v>
                </c:pt>
                <c:pt idx="3">
                  <c:v>5.0060000000000002</c:v>
                </c:pt>
                <c:pt idx="4">
                  <c:v>15.788333333333334</c:v>
                </c:pt>
                <c:pt idx="5">
                  <c:v>13.916190476190476</c:v>
                </c:pt>
                <c:pt idx="6">
                  <c:v>11.077142857142858</c:v>
                </c:pt>
                <c:pt idx="7">
                  <c:v>19.707777777777778</c:v>
                </c:pt>
                <c:pt idx="8">
                  <c:v>6.5292307692307689</c:v>
                </c:pt>
                <c:pt idx="9">
                  <c:v>42.314</c:v>
                </c:pt>
                <c:pt idx="10">
                  <c:v>14.959090909090911</c:v>
                </c:pt>
                <c:pt idx="11">
                  <c:v>30.227272727272727</c:v>
                </c:pt>
                <c:pt idx="12">
                  <c:v>5.09</c:v>
                </c:pt>
                <c:pt idx="13">
                  <c:v>28.251249999999999</c:v>
                </c:pt>
              </c:numCache>
            </c:numRef>
          </c:val>
          <c:extLst>
            <c:ext xmlns:c16="http://schemas.microsoft.com/office/drawing/2014/chart" uri="{C3380CC4-5D6E-409C-BE32-E72D297353CC}">
              <c16:uniqueId val="{00000001-C04D-409F-AE09-DE39B3570131}"/>
            </c:ext>
          </c:extLst>
        </c:ser>
        <c:dLbls>
          <c:showLegendKey val="0"/>
          <c:showVal val="0"/>
          <c:showCatName val="0"/>
          <c:showSerName val="0"/>
          <c:showPercent val="0"/>
          <c:showBubbleSize val="0"/>
        </c:dLbls>
        <c:gapWidth val="219"/>
        <c:overlap val="-27"/>
        <c:axId val="360082968"/>
        <c:axId val="360083952"/>
      </c:barChart>
      <c:catAx>
        <c:axId val="360082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3952"/>
        <c:crosses val="autoZero"/>
        <c:auto val="1"/>
        <c:lblAlgn val="ctr"/>
        <c:lblOffset val="100"/>
        <c:noMultiLvlLbl val="0"/>
      </c:catAx>
      <c:valAx>
        <c:axId val="3600839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2968"/>
        <c:crosses val="autoZero"/>
        <c:crossBetween val="between"/>
      </c:valAx>
      <c:spPr>
        <a:noFill/>
        <a:ln>
          <a:noFill/>
        </a:ln>
        <a:effectLst/>
      </c:spPr>
    </c:plotArea>
    <c:legend>
      <c:legendPos val="t"/>
      <c:layout>
        <c:manualLayout>
          <c:xMode val="edge"/>
          <c:yMode val="edge"/>
          <c:x val="0.85814419248507789"/>
          <c:y val="4.1442451420029905E-2"/>
          <c:w val="9.4228997528331762E-2"/>
          <c:h val="6.23421005093799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[Project2_HR.xlsx]Region!Region</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Active</a:t>
            </a:r>
            <a:r>
              <a:rPr lang="en-IN" b="1" baseline="0">
                <a:latin typeface="Times New Roman" panose="02020603050405020304" pitchFamily="18" charset="0"/>
                <a:cs typeface="Times New Roman" panose="02020603050405020304" pitchFamily="18" charset="0"/>
              </a:rPr>
              <a:t>s By Region</a:t>
            </a:r>
          </a:p>
        </c:rich>
      </c:tx>
      <c:layout>
        <c:manualLayout>
          <c:xMode val="edge"/>
          <c:yMode val="edge"/>
          <c:x val="0.10549949404726978"/>
          <c:y val="4.4861102530837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3872739865850103"/>
          <c:w val="0.82925643073393973"/>
          <c:h val="0.83075015198844049"/>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6</c:v>
                </c:pt>
                <c:pt idx="1">
                  <c:v>16</c:v>
                </c:pt>
                <c:pt idx="2">
                  <c:v>2</c:v>
                </c:pt>
                <c:pt idx="3">
                  <c:v>9</c:v>
                </c:pt>
                <c:pt idx="4">
                  <c:v>7</c:v>
                </c:pt>
                <c:pt idx="5">
                  <c:v>8</c:v>
                </c:pt>
                <c:pt idx="6">
                  <c:v>7</c:v>
                </c:pt>
              </c:numCache>
            </c:numRef>
          </c:val>
          <c:extLst>
            <c:ext xmlns:c16="http://schemas.microsoft.com/office/drawing/2014/chart" uri="{C3380CC4-5D6E-409C-BE32-E72D297353CC}">
              <c16:uniqueId val="{00000000-B131-4E05-BB27-5286BDAEA85A}"/>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15</c:v>
                </c:pt>
                <c:pt idx="1">
                  <c:v>3</c:v>
                </c:pt>
                <c:pt idx="2">
                  <c:v>12</c:v>
                </c:pt>
                <c:pt idx="3">
                  <c:v>25</c:v>
                </c:pt>
                <c:pt idx="4">
                  <c:v>35</c:v>
                </c:pt>
                <c:pt idx="5">
                  <c:v>35</c:v>
                </c:pt>
                <c:pt idx="6">
                  <c:v>15</c:v>
                </c:pt>
              </c:numCache>
            </c:numRef>
          </c:val>
          <c:extLst>
            <c:ext xmlns:c16="http://schemas.microsoft.com/office/drawing/2014/chart" uri="{C3380CC4-5D6E-409C-BE32-E72D297353CC}">
              <c16:uniqueId val="{00000001-B131-4E05-BB27-5286BDAEA85A}"/>
            </c:ext>
          </c:extLst>
        </c:ser>
        <c:dLbls>
          <c:dLblPos val="inEnd"/>
          <c:showLegendKey val="0"/>
          <c:showVal val="1"/>
          <c:showCatName val="0"/>
          <c:showSerName val="0"/>
          <c:showPercent val="0"/>
          <c:showBubbleSize val="0"/>
        </c:dLbls>
        <c:gapWidth val="50"/>
        <c:axId val="360083296"/>
        <c:axId val="360084280"/>
      </c:barChart>
      <c:catAx>
        <c:axId val="360083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84280"/>
        <c:crosses val="autoZero"/>
        <c:auto val="1"/>
        <c:lblAlgn val="ctr"/>
        <c:lblOffset val="100"/>
        <c:noMultiLvlLbl val="0"/>
      </c:catAx>
      <c:valAx>
        <c:axId val="360084280"/>
        <c:scaling>
          <c:orientation val="minMax"/>
        </c:scaling>
        <c:delete val="1"/>
        <c:axPos val="t"/>
        <c:numFmt formatCode="0" sourceLinked="1"/>
        <c:majorTickMark val="none"/>
        <c:minorTickMark val="none"/>
        <c:tickLblPos val="nextTo"/>
        <c:crossAx val="360083296"/>
        <c:crosses val="autoZero"/>
        <c:crossBetween val="between"/>
      </c:valAx>
      <c:spPr>
        <a:noFill/>
        <a:ln>
          <a:noFill/>
        </a:ln>
        <a:effectLst/>
      </c:spPr>
    </c:plotArea>
    <c:legend>
      <c:legendPos val="t"/>
      <c:layout>
        <c:manualLayout>
          <c:xMode val="edge"/>
          <c:yMode val="edge"/>
          <c:x val="0.83223075240594913"/>
          <c:y val="4.6712962962962977E-2"/>
          <c:w val="0.12442716535433071"/>
          <c:h val="6.98762654668166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[Project2_HR.xlsx]Seperations!Seperations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Sepearations</a:t>
            </a:r>
          </a:p>
        </c:rich>
      </c:tx>
      <c:layout>
        <c:manualLayout>
          <c:xMode val="edge"/>
          <c:yMode val="edge"/>
          <c:x val="5.8225163451896093E-2"/>
          <c:y val="4.16667051515921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Seperations!$B$3</c:f>
              <c:strCache>
                <c:ptCount val="1"/>
                <c:pt idx="0">
                  <c:v>Seperations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Seperations!$A$4:$A$6</c:f>
              <c:strCache>
                <c:ptCount val="2"/>
                <c:pt idx="0">
                  <c:v>2017</c:v>
                </c:pt>
                <c:pt idx="1">
                  <c:v>2018</c:v>
                </c:pt>
              </c:strCache>
            </c:strRef>
          </c:cat>
          <c:val>
            <c:numRef>
              <c:f>Seperations!$B$4:$B$6</c:f>
              <c:numCache>
                <c:formatCode>#,##0</c:formatCode>
                <c:ptCount val="2"/>
                <c:pt idx="0">
                  <c:v>1</c:v>
                </c:pt>
                <c:pt idx="1">
                  <c:v>6</c:v>
                </c:pt>
              </c:numCache>
            </c:numRef>
          </c:val>
          <c:extLst>
            <c:ext xmlns:c16="http://schemas.microsoft.com/office/drawing/2014/chart" uri="{C3380CC4-5D6E-409C-BE32-E72D297353CC}">
              <c16:uniqueId val="{00000000-AF41-48D4-8491-B3D6B41B4DB2}"/>
            </c:ext>
          </c:extLst>
        </c:ser>
        <c:ser>
          <c:idx val="1"/>
          <c:order val="1"/>
          <c:tx>
            <c:strRef>
              <c:f>Seperations!$C$3</c:f>
              <c:strCache>
                <c:ptCount val="1"/>
                <c:pt idx="0">
                  <c:v>Bad Hires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Seperations!$A$4:$A$6</c:f>
              <c:strCache>
                <c:ptCount val="2"/>
                <c:pt idx="0">
                  <c:v>2017</c:v>
                </c:pt>
                <c:pt idx="1">
                  <c:v>2018</c:v>
                </c:pt>
              </c:strCache>
            </c:strRef>
          </c:cat>
          <c:val>
            <c:numRef>
              <c:f>Seperations!$C$4:$C$6</c:f>
              <c:numCache>
                <c:formatCode>General</c:formatCode>
                <c:ptCount val="2"/>
                <c:pt idx="0">
                  <c:v>0</c:v>
                </c:pt>
                <c:pt idx="1">
                  <c:v>5</c:v>
                </c:pt>
              </c:numCache>
            </c:numRef>
          </c:val>
          <c:extLst>
            <c:ext xmlns:c16="http://schemas.microsoft.com/office/drawing/2014/chart" uri="{C3380CC4-5D6E-409C-BE32-E72D297353CC}">
              <c16:uniqueId val="{00000001-AF41-48D4-8491-B3D6B41B4DB2}"/>
            </c:ext>
          </c:extLst>
        </c:ser>
        <c:dLbls>
          <c:dLblPos val="inEnd"/>
          <c:showLegendKey val="0"/>
          <c:showVal val="1"/>
          <c:showCatName val="0"/>
          <c:showSerName val="0"/>
          <c:showPercent val="0"/>
          <c:showBubbleSize val="0"/>
        </c:dLbls>
        <c:gapWidth val="50"/>
        <c:overlap val="100"/>
        <c:axId val="1142477848"/>
        <c:axId val="1142475880"/>
      </c:barChart>
      <c:catAx>
        <c:axId val="1142477848"/>
        <c:scaling>
          <c:orientation val="minMax"/>
        </c:scaling>
        <c:delete val="1"/>
        <c:axPos val="b"/>
        <c:numFmt formatCode="General" sourceLinked="1"/>
        <c:majorTickMark val="none"/>
        <c:minorTickMark val="none"/>
        <c:tickLblPos val="nextTo"/>
        <c:crossAx val="1142475880"/>
        <c:crosses val="autoZero"/>
        <c:auto val="1"/>
        <c:lblAlgn val="ctr"/>
        <c:lblOffset val="100"/>
        <c:noMultiLvlLbl val="0"/>
      </c:catAx>
      <c:valAx>
        <c:axId val="1142475880"/>
        <c:scaling>
          <c:orientation val="minMax"/>
        </c:scaling>
        <c:delete val="1"/>
        <c:axPos val="l"/>
        <c:numFmt formatCode="#,##0" sourceLinked="1"/>
        <c:majorTickMark val="none"/>
        <c:minorTickMark val="none"/>
        <c:tickLblPos val="nextTo"/>
        <c:crossAx val="1142477848"/>
        <c:crosses val="autoZero"/>
        <c:crossBetween val="between"/>
      </c:valAx>
      <c:spPr>
        <a:noFill/>
        <a:ln>
          <a:noFill/>
        </a:ln>
        <a:effectLst/>
      </c:spPr>
    </c:plotArea>
    <c:legend>
      <c:legendPos val="t"/>
      <c:layout>
        <c:manualLayout>
          <c:xMode val="edge"/>
          <c:yMode val="edge"/>
          <c:x val="0.69080161543418217"/>
          <c:y val="9.5466783660840049E-2"/>
          <c:w val="0.25829727903121491"/>
          <c:h val="9.89742997667813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[Project2_HR.xlsx]Term Reason!Term Region</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Termination</a:t>
            </a:r>
            <a:r>
              <a:rPr lang="en-IN" b="1" baseline="0">
                <a:latin typeface="Times New Roman" panose="02020603050405020304" pitchFamily="18" charset="0"/>
                <a:cs typeface="Times New Roman" panose="02020603050405020304" pitchFamily="18" charset="0"/>
              </a:rPr>
              <a:t> Reason</a:t>
            </a:r>
          </a:p>
        </c:rich>
      </c:tx>
      <c:layout>
        <c:manualLayout>
          <c:xMode val="edge"/>
          <c:yMode val="edge"/>
          <c:x val="7.9834263568007199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'Term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Reason'!$A$5:$A$7</c:f>
              <c:strCache>
                <c:ptCount val="2"/>
                <c:pt idx="0">
                  <c:v>2017</c:v>
                </c:pt>
                <c:pt idx="1">
                  <c:v>2018</c:v>
                </c:pt>
              </c:strCache>
            </c:strRef>
          </c:cat>
          <c:val>
            <c:numRef>
              <c:f>'Term Reason'!$B$5:$B$7</c:f>
              <c:numCache>
                <c:formatCode>#,##0</c:formatCode>
                <c:ptCount val="2"/>
                <c:pt idx="0">
                  <c:v>1</c:v>
                </c:pt>
                <c:pt idx="1">
                  <c:v>1</c:v>
                </c:pt>
              </c:numCache>
            </c:numRef>
          </c:val>
          <c:extLst>
            <c:ext xmlns:c16="http://schemas.microsoft.com/office/drawing/2014/chart" uri="{C3380CC4-5D6E-409C-BE32-E72D297353CC}">
              <c16:uniqueId val="{00000000-A153-4370-9C3B-CF1CA99B85FF}"/>
            </c:ext>
          </c:extLst>
        </c:ser>
        <c:ser>
          <c:idx val="1"/>
          <c:order val="1"/>
          <c:tx>
            <c:strRef>
              <c:f>'Term Reason'!$C$3:$C$4</c:f>
              <c:strCache>
                <c:ptCount val="1"/>
                <c:pt idx="0">
                  <c:v>Voluntary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Reason'!$A$5:$A$7</c:f>
              <c:strCache>
                <c:ptCount val="2"/>
                <c:pt idx="0">
                  <c:v>2017</c:v>
                </c:pt>
                <c:pt idx="1">
                  <c:v>2018</c:v>
                </c:pt>
              </c:strCache>
            </c:strRef>
          </c:cat>
          <c:val>
            <c:numRef>
              <c:f>'Term Reason'!$C$5:$C$7</c:f>
              <c:numCache>
                <c:formatCode>#,##0</c:formatCode>
                <c:ptCount val="2"/>
                <c:pt idx="1">
                  <c:v>5</c:v>
                </c:pt>
              </c:numCache>
            </c:numRef>
          </c:val>
          <c:extLst>
            <c:ext xmlns:c16="http://schemas.microsoft.com/office/drawing/2014/chart" uri="{C3380CC4-5D6E-409C-BE32-E72D297353CC}">
              <c16:uniqueId val="{00000001-333F-43D1-8D60-B308A1E2E5D0}"/>
            </c:ext>
          </c:extLst>
        </c:ser>
        <c:dLbls>
          <c:dLblPos val="inEnd"/>
          <c:showLegendKey val="0"/>
          <c:showVal val="1"/>
          <c:showCatName val="0"/>
          <c:showSerName val="0"/>
          <c:showPercent val="0"/>
          <c:showBubbleSize val="0"/>
        </c:dLbls>
        <c:gapWidth val="50"/>
        <c:axId val="1142477848"/>
        <c:axId val="1142475880"/>
      </c:barChart>
      <c:catAx>
        <c:axId val="1142477848"/>
        <c:scaling>
          <c:orientation val="minMax"/>
        </c:scaling>
        <c:delete val="1"/>
        <c:axPos val="b"/>
        <c:numFmt formatCode="General" sourceLinked="1"/>
        <c:majorTickMark val="none"/>
        <c:minorTickMark val="none"/>
        <c:tickLblPos val="nextTo"/>
        <c:crossAx val="1142475880"/>
        <c:crosses val="autoZero"/>
        <c:auto val="1"/>
        <c:lblAlgn val="ctr"/>
        <c:lblOffset val="100"/>
        <c:noMultiLvlLbl val="0"/>
      </c:catAx>
      <c:valAx>
        <c:axId val="1142475880"/>
        <c:scaling>
          <c:orientation val="minMax"/>
        </c:scaling>
        <c:delete val="1"/>
        <c:axPos val="l"/>
        <c:numFmt formatCode="#,##0" sourceLinked="1"/>
        <c:majorTickMark val="none"/>
        <c:minorTickMark val="none"/>
        <c:tickLblPos val="nextTo"/>
        <c:crossAx val="1142477848"/>
        <c:crosses val="autoZero"/>
        <c:crossBetween val="between"/>
      </c:valAx>
      <c:spPr>
        <a:noFill/>
        <a:ln>
          <a:noFill/>
        </a:ln>
        <a:effectLst/>
      </c:spPr>
    </c:plotArea>
    <c:legend>
      <c:legendPos val="t"/>
      <c:layout>
        <c:manualLayout>
          <c:xMode val="edge"/>
          <c:yMode val="edge"/>
          <c:x val="0.70435117837306727"/>
          <c:y val="9.2347831521059853E-2"/>
          <c:w val="0.25788658045974522"/>
          <c:h val="0.108173834039975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[Project2_HR.xlsx]ActiveEmployee!Piechart</c:name>
    <c:fmtId val="1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t>Total Active Employee</a:t>
            </a:r>
          </a:p>
        </c:rich>
      </c:tx>
      <c:layout>
        <c:manualLayout>
          <c:xMode val="edge"/>
          <c:yMode val="edge"/>
          <c:x val="5.5384197313821208E-2"/>
          <c:y val="2.412576576108439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1938235013993609"/>
          <c:y val="0.1328702423525962"/>
          <c:w val="0.50306653583246463"/>
          <c:h val="0.85477216925894928"/>
        </c:manualLayout>
      </c:layout>
      <c:pieChart>
        <c:varyColors val="1"/>
        <c:ser>
          <c:idx val="0"/>
          <c:order val="0"/>
          <c:tx>
            <c:strRef>
              <c:f>ActiveEmployee!$B$20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EE65-4E20-A81C-14FEED1CEAB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EE65-4E20-A81C-14FEED1CEAB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EE65-4E20-A81C-14FEED1CEAB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EE65-4E20-A81C-14FEED1CEA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ActiveEmployee!$A$21:$A$25</c:f>
              <c:strCache>
                <c:ptCount val="4"/>
                <c:pt idx="0">
                  <c:v>2015</c:v>
                </c:pt>
                <c:pt idx="1">
                  <c:v>2016</c:v>
                </c:pt>
                <c:pt idx="2">
                  <c:v>2017</c:v>
                </c:pt>
                <c:pt idx="3">
                  <c:v>2018</c:v>
                </c:pt>
              </c:strCache>
            </c:strRef>
          </c:cat>
          <c:val>
            <c:numRef>
              <c:f>ActiveEmployee!$B$21:$B$25</c:f>
              <c:numCache>
                <c:formatCode>0</c:formatCode>
                <c:ptCount val="4"/>
                <c:pt idx="0">
                  <c:v>300</c:v>
                </c:pt>
                <c:pt idx="1">
                  <c:v>467</c:v>
                </c:pt>
                <c:pt idx="2">
                  <c:v>505</c:v>
                </c:pt>
                <c:pt idx="3">
                  <c:v>650</c:v>
                </c:pt>
              </c:numCache>
            </c:numRef>
          </c:val>
          <c:extLst>
            <c:ext xmlns:c16="http://schemas.microsoft.com/office/drawing/2014/chart" uri="{C3380CC4-5D6E-409C-BE32-E72D297353CC}">
              <c16:uniqueId val="{00000008-EE65-4E20-A81C-14FEED1CEAB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62667414332172622"/>
          <c:y val="4.6508506824996389E-2"/>
          <c:w val="0.18498528055614669"/>
          <c:h val="0.138576092853161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[Project2_HR.xlsx]ActiveEmployee!ActiveLinechart</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Active</a:t>
            </a:r>
            <a:r>
              <a:rPr lang="en-IN" sz="1400" b="1" baseline="0"/>
              <a:t> Employee</a:t>
            </a:r>
            <a:r>
              <a:rPr lang="en-IN" sz="1400" b="1"/>
              <a:t> </a:t>
            </a:r>
            <a:r>
              <a:rPr lang="en-IN" sz="1400" b="1" baseline="0"/>
              <a:t> </a:t>
            </a:r>
            <a:endParaRPr lang="en-IN" sz="1400" b="1"/>
          </a:p>
        </c:rich>
      </c:tx>
      <c:layout>
        <c:manualLayout>
          <c:xMode val="edge"/>
          <c:yMode val="edge"/>
          <c:x val="6.6715031301488689E-2"/>
          <c:y val="1.45754395832099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875592101749872E-2"/>
          <c:y val="0.16263172695518324"/>
          <c:w val="0.93059847856359501"/>
          <c:h val="0.70567239950269378"/>
        </c:manualLayout>
      </c:layout>
      <c:lineChart>
        <c:grouping val="standard"/>
        <c:varyColors val="0"/>
        <c:ser>
          <c:idx val="0"/>
          <c:order val="0"/>
          <c:tx>
            <c:strRef>
              <c:f>ActiveEmployee!$B$1:$B$2</c:f>
              <c:strCache>
                <c:ptCount val="1"/>
                <c:pt idx="0">
                  <c:v>F</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ActiveEmployee!$A$3:$A$7</c:f>
              <c:strCache>
                <c:ptCount val="4"/>
                <c:pt idx="0">
                  <c:v>2015</c:v>
                </c:pt>
                <c:pt idx="1">
                  <c:v>2016</c:v>
                </c:pt>
                <c:pt idx="2">
                  <c:v>2017</c:v>
                </c:pt>
                <c:pt idx="3">
                  <c:v>2018</c:v>
                </c:pt>
              </c:strCache>
            </c:strRef>
          </c:cat>
          <c:val>
            <c:numRef>
              <c:f>ActiveEmployee!$B$3:$B$7</c:f>
              <c:numCache>
                <c:formatCode>0</c:formatCode>
                <c:ptCount val="4"/>
                <c:pt idx="0">
                  <c:v>155</c:v>
                </c:pt>
                <c:pt idx="1">
                  <c:v>233</c:v>
                </c:pt>
                <c:pt idx="2">
                  <c:v>245</c:v>
                </c:pt>
                <c:pt idx="3">
                  <c:v>297</c:v>
                </c:pt>
              </c:numCache>
            </c:numRef>
          </c:val>
          <c:smooth val="0"/>
          <c:extLst>
            <c:ext xmlns:c16="http://schemas.microsoft.com/office/drawing/2014/chart" uri="{C3380CC4-5D6E-409C-BE32-E72D297353CC}">
              <c16:uniqueId val="{00000000-6AF3-457F-AEF5-27330B418C39}"/>
            </c:ext>
          </c:extLst>
        </c:ser>
        <c:ser>
          <c:idx val="1"/>
          <c:order val="1"/>
          <c:tx>
            <c:strRef>
              <c:f>ActiveEmployee!$C$1:$C$2</c:f>
              <c:strCache>
                <c:ptCount val="1"/>
                <c:pt idx="0">
                  <c:v>M</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ActiveEmployee!$A$3:$A$7</c:f>
              <c:strCache>
                <c:ptCount val="4"/>
                <c:pt idx="0">
                  <c:v>2015</c:v>
                </c:pt>
                <c:pt idx="1">
                  <c:v>2016</c:v>
                </c:pt>
                <c:pt idx="2">
                  <c:v>2017</c:v>
                </c:pt>
                <c:pt idx="3">
                  <c:v>2018</c:v>
                </c:pt>
              </c:strCache>
            </c:strRef>
          </c:cat>
          <c:val>
            <c:numRef>
              <c:f>ActiveEmployee!$C$3:$C$7</c:f>
              <c:numCache>
                <c:formatCode>0</c:formatCode>
                <c:ptCount val="4"/>
                <c:pt idx="0">
                  <c:v>145</c:v>
                </c:pt>
                <c:pt idx="1">
                  <c:v>234</c:v>
                </c:pt>
                <c:pt idx="2">
                  <c:v>260</c:v>
                </c:pt>
                <c:pt idx="3">
                  <c:v>353</c:v>
                </c:pt>
              </c:numCache>
            </c:numRef>
          </c:val>
          <c:smooth val="0"/>
          <c:extLst>
            <c:ext xmlns:c16="http://schemas.microsoft.com/office/drawing/2014/chart" uri="{C3380CC4-5D6E-409C-BE32-E72D297353CC}">
              <c16:uniqueId val="{00000002-6AF3-457F-AEF5-27330B418C39}"/>
            </c:ext>
          </c:extLst>
        </c:ser>
        <c:dLbls>
          <c:showLegendKey val="0"/>
          <c:showVal val="0"/>
          <c:showCatName val="0"/>
          <c:showSerName val="0"/>
          <c:showPercent val="0"/>
          <c:showBubbleSize val="0"/>
        </c:dLbls>
        <c:smooth val="0"/>
        <c:axId val="862524768"/>
        <c:axId val="862523456"/>
      </c:lineChart>
      <c:catAx>
        <c:axId val="86252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523456"/>
        <c:crosses val="autoZero"/>
        <c:auto val="1"/>
        <c:lblAlgn val="ctr"/>
        <c:lblOffset val="100"/>
        <c:noMultiLvlLbl val="0"/>
      </c:catAx>
      <c:valAx>
        <c:axId val="8625234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524768"/>
        <c:crosses val="autoZero"/>
        <c:crossBetween val="between"/>
      </c:valAx>
      <c:spPr>
        <a:noFill/>
        <a:ln>
          <a:noFill/>
        </a:ln>
        <a:effectLst/>
      </c:spPr>
    </c:plotArea>
    <c:legend>
      <c:legendPos val="t"/>
      <c:layout>
        <c:manualLayout>
          <c:xMode val="edge"/>
          <c:yMode val="edge"/>
          <c:x val="0.7373735217101034"/>
          <c:y val="3.6752190515659228E-2"/>
          <c:w val="0.19943350831146106"/>
          <c:h val="0.129962049175800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Separations Dashboard'!A1"/><Relationship Id="rId5" Type="http://schemas.openxmlformats.org/officeDocument/2006/relationships/chart" Target="../charts/chart5.xml"/><Relationship Id="rId10" Type="http://schemas.openxmlformats.org/officeDocument/2006/relationships/hyperlink" Target="#'Actives Dashboard'!A1"/><Relationship Id="rId4" Type="http://schemas.openxmlformats.org/officeDocument/2006/relationships/chart" Target="../charts/chart4.xml"/><Relationship Id="rId9" Type="http://schemas.openxmlformats.org/officeDocument/2006/relationships/image" Target="../media/image12.svg"/></Relationships>
</file>

<file path=xl/drawings/_rels/drawing10.xml.rels><?xml version="1.0" encoding="UTF-8" standalone="yes"?>
<Relationships xmlns="http://schemas.openxmlformats.org/package/2006/relationships"><Relationship Id="rId2" Type="http://schemas.openxmlformats.org/officeDocument/2006/relationships/image" Target="../media/image14.svg"/><Relationship Id="rId1" Type="http://schemas.openxmlformats.org/officeDocument/2006/relationships/image" Target="../media/image13.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3.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8.sv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sv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hyperlink" Target="#'Separations Dashboard'!A1"/><Relationship Id="rId1" Type="http://schemas.openxmlformats.org/officeDocument/2006/relationships/hyperlink" Target="#'Actives Dashboard'!A1"/><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139300</xdr:colOff>
      <xdr:row>1</xdr:row>
      <xdr:rowOff>20319</xdr:rowOff>
    </xdr:from>
    <xdr:to>
      <xdr:col>18</xdr:col>
      <xdr:colOff>690880</xdr:colOff>
      <xdr:row>4</xdr:row>
      <xdr:rowOff>230872</xdr:rowOff>
    </xdr:to>
    <xdr:graphicFrame macro="">
      <xdr:nvGraphicFramePr>
        <xdr:cNvPr id="21" name="Chart 20">
          <a:extLst>
            <a:ext uri="{FF2B5EF4-FFF2-40B4-BE49-F238E27FC236}">
              <a16:creationId xmlns:a16="http://schemas.microsoft.com/office/drawing/2014/main" id="{F7D5AE08-49BD-48F4-B470-1FE9FABC0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55550</xdr:colOff>
      <xdr:row>5</xdr:row>
      <xdr:rowOff>17550</xdr:rowOff>
    </xdr:from>
    <xdr:to>
      <xdr:col>18</xdr:col>
      <xdr:colOff>695960</xdr:colOff>
      <xdr:row>24</xdr:row>
      <xdr:rowOff>108044</xdr:rowOff>
    </xdr:to>
    <xdr:graphicFrame macro="">
      <xdr:nvGraphicFramePr>
        <xdr:cNvPr id="27" name="Chart 26">
          <a:extLst>
            <a:ext uri="{FF2B5EF4-FFF2-40B4-BE49-F238E27FC236}">
              <a16:creationId xmlns:a16="http://schemas.microsoft.com/office/drawing/2014/main" id="{EF4F94A3-CC69-4C04-9B30-2BB037D93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167119</xdr:colOff>
      <xdr:row>1</xdr:row>
      <xdr:rowOff>60960</xdr:rowOff>
    </xdr:from>
    <xdr:to>
      <xdr:col>25</xdr:col>
      <xdr:colOff>589280</xdr:colOff>
      <xdr:row>4</xdr:row>
      <xdr:rowOff>240899</xdr:rowOff>
    </xdr:to>
    <mc:AlternateContent xmlns:mc="http://schemas.openxmlformats.org/markup-compatibility/2006">
      <mc:Choice xmlns:a14="http://schemas.microsoft.com/office/drawing/2010/main" Requires="a14">
        <xdr:graphicFrame macro="">
          <xdr:nvGraphicFramePr>
            <xdr:cNvPr id="37" name="Year">
              <a:extLst>
                <a:ext uri="{FF2B5EF4-FFF2-40B4-BE49-F238E27FC236}">
                  <a16:creationId xmlns:a16="http://schemas.microsoft.com/office/drawing/2014/main" id="{372AAFDD-2D47-4AE5-A0CE-4D10AEB3507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248879" y="111760"/>
              <a:ext cx="2250961" cy="1033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1132510</xdr:colOff>
      <xdr:row>1</xdr:row>
      <xdr:rowOff>133010</xdr:rowOff>
    </xdr:from>
    <xdr:to>
      <xdr:col>8</xdr:col>
      <xdr:colOff>587943</xdr:colOff>
      <xdr:row>4</xdr:row>
      <xdr:rowOff>109888</xdr:rowOff>
    </xdr:to>
    <xdr:grpSp>
      <xdr:nvGrpSpPr>
        <xdr:cNvPr id="84" name="Group 83">
          <a:extLst>
            <a:ext uri="{FF2B5EF4-FFF2-40B4-BE49-F238E27FC236}">
              <a16:creationId xmlns:a16="http://schemas.microsoft.com/office/drawing/2014/main" id="{E78ADE7D-6FF1-4665-A768-4C19A2BE3DFA}"/>
            </a:ext>
          </a:extLst>
        </xdr:cNvPr>
        <xdr:cNvGrpSpPr/>
      </xdr:nvGrpSpPr>
      <xdr:grpSpPr>
        <a:xfrm>
          <a:off x="3621710" y="183810"/>
          <a:ext cx="1924313" cy="830318"/>
          <a:chOff x="3621710" y="183810"/>
          <a:chExt cx="1924313" cy="830318"/>
        </a:xfrm>
      </xdr:grpSpPr>
      <xdr:cxnSp macro="">
        <xdr:nvCxnSpPr>
          <xdr:cNvPr id="34" name="Straight Connector 33">
            <a:extLst>
              <a:ext uri="{FF2B5EF4-FFF2-40B4-BE49-F238E27FC236}">
                <a16:creationId xmlns:a16="http://schemas.microsoft.com/office/drawing/2014/main" id="{B53D9322-2607-49E4-A823-8B97627A456B}"/>
              </a:ext>
            </a:extLst>
          </xdr:cNvPr>
          <xdr:cNvCxnSpPr/>
        </xdr:nvCxnSpPr>
        <xdr:spPr>
          <a:xfrm>
            <a:off x="3621710" y="183810"/>
            <a:ext cx="0" cy="81758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a:extLst>
              <a:ext uri="{FF2B5EF4-FFF2-40B4-BE49-F238E27FC236}">
                <a16:creationId xmlns:a16="http://schemas.microsoft.com/office/drawing/2014/main" id="{23F741A5-5E97-41B1-944C-3D8F8F105DE8}"/>
              </a:ext>
            </a:extLst>
          </xdr:cNvPr>
          <xdr:cNvCxnSpPr/>
        </xdr:nvCxnSpPr>
        <xdr:spPr>
          <a:xfrm>
            <a:off x="5546023" y="190767"/>
            <a:ext cx="0" cy="823361"/>
          </a:xfrm>
          <a:prstGeom prst="line">
            <a:avLst/>
          </a:prstGeom>
        </xdr:spPr>
        <xdr:style>
          <a:lnRef idx="1">
            <a:schemeClr val="accent1"/>
          </a:lnRef>
          <a:fillRef idx="0">
            <a:schemeClr val="accent1"/>
          </a:fillRef>
          <a:effectRef idx="0">
            <a:schemeClr val="accent1"/>
          </a:effectRef>
          <a:fontRef idx="minor">
            <a:schemeClr val="tx1"/>
          </a:fontRef>
        </xdr:style>
      </xdr:cxnSp>
      <xdr:grpSp>
        <xdr:nvGrpSpPr>
          <xdr:cNvPr id="3" name="Graphic 7" descr="Man">
            <a:extLst>
              <a:ext uri="{FF2B5EF4-FFF2-40B4-BE49-F238E27FC236}">
                <a16:creationId xmlns:a16="http://schemas.microsoft.com/office/drawing/2014/main" id="{F943DB81-CE09-460E-82E8-76D22A066C39}"/>
              </a:ext>
            </a:extLst>
          </xdr:cNvPr>
          <xdr:cNvGrpSpPr/>
        </xdr:nvGrpSpPr>
        <xdr:grpSpPr>
          <a:xfrm>
            <a:off x="4526188" y="444679"/>
            <a:ext cx="245363" cy="417750"/>
            <a:chOff x="4262028" y="495479"/>
            <a:chExt cx="245363" cy="417750"/>
          </a:xfrm>
          <a:solidFill>
            <a:srgbClr val="4472C4"/>
          </a:solidFill>
        </xdr:grpSpPr>
        <xdr:sp macro="" textlink="">
          <xdr:nvSpPr>
            <xdr:cNvPr id="9" name="Freeform: Shape 8">
              <a:extLst>
                <a:ext uri="{FF2B5EF4-FFF2-40B4-BE49-F238E27FC236}">
                  <a16:creationId xmlns:a16="http://schemas.microsoft.com/office/drawing/2014/main" id="{DDF34198-EFBB-4BE7-8705-133E9DB76EC1}"/>
                </a:ext>
              </a:extLst>
            </xdr:cNvPr>
            <xdr:cNvSpPr/>
          </xdr:nvSpPr>
          <xdr:spPr>
            <a:xfrm>
              <a:off x="4340098" y="495479"/>
              <a:ext cx="89223" cy="74266"/>
            </a:xfrm>
            <a:custGeom>
              <a:avLst/>
              <a:gdLst>
                <a:gd name="connsiteX0" fmla="*/ 89223 w 89223"/>
                <a:gd name="connsiteY0" fmla="*/ 37133 h 74266"/>
                <a:gd name="connsiteX1" fmla="*/ 44612 w 89223"/>
                <a:gd name="connsiteY1" fmla="*/ 74267 h 74266"/>
                <a:gd name="connsiteX2" fmla="*/ 0 w 89223"/>
                <a:gd name="connsiteY2" fmla="*/ 37133 h 74266"/>
                <a:gd name="connsiteX3" fmla="*/ 44612 w 89223"/>
                <a:gd name="connsiteY3" fmla="*/ 0 h 74266"/>
                <a:gd name="connsiteX4" fmla="*/ 89223 w 89223"/>
                <a:gd name="connsiteY4" fmla="*/ 37133 h 7426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9223" h="74266">
                  <a:moveTo>
                    <a:pt x="89223" y="37133"/>
                  </a:moveTo>
                  <a:cubicBezTo>
                    <a:pt x="89223" y="57642"/>
                    <a:pt x="69250" y="74267"/>
                    <a:pt x="44612" y="74267"/>
                  </a:cubicBezTo>
                  <a:cubicBezTo>
                    <a:pt x="19973" y="74267"/>
                    <a:pt x="0" y="57642"/>
                    <a:pt x="0" y="37133"/>
                  </a:cubicBezTo>
                  <a:cubicBezTo>
                    <a:pt x="0" y="16625"/>
                    <a:pt x="19973" y="0"/>
                    <a:pt x="44612" y="0"/>
                  </a:cubicBezTo>
                  <a:cubicBezTo>
                    <a:pt x="69250" y="0"/>
                    <a:pt x="89223" y="16625"/>
                    <a:pt x="89223" y="37133"/>
                  </a:cubicBezTo>
                  <a:close/>
                </a:path>
              </a:pathLst>
            </a:custGeom>
            <a:solidFill>
              <a:schemeClr val="accent1"/>
            </a:solidFill>
            <a:ln w="5556" cap="flat">
              <a:solidFill>
                <a:sysClr val="windowText" lastClr="000000"/>
              </a:solidFill>
              <a:prstDash val="solid"/>
              <a:miter/>
            </a:ln>
          </xdr:spPr>
          <xdr:txBody>
            <a:bodyPr rtlCol="0" anchor="ctr"/>
            <a:lstStyle/>
            <a:p>
              <a:endParaRPr lang="en-IN"/>
            </a:p>
          </xdr:txBody>
        </xdr:sp>
        <xdr:sp macro="" textlink="">
          <xdr:nvSpPr>
            <xdr:cNvPr id="11" name="Freeform: Shape 10">
              <a:extLst>
                <a:ext uri="{FF2B5EF4-FFF2-40B4-BE49-F238E27FC236}">
                  <a16:creationId xmlns:a16="http://schemas.microsoft.com/office/drawing/2014/main" id="{8C7CF84F-A426-4F38-96CB-5B486F05102C}"/>
                </a:ext>
              </a:extLst>
            </xdr:cNvPr>
            <xdr:cNvSpPr/>
          </xdr:nvSpPr>
          <xdr:spPr>
            <a:xfrm>
              <a:off x="4262028" y="579029"/>
              <a:ext cx="245363" cy="334200"/>
            </a:xfrm>
            <a:custGeom>
              <a:avLst/>
              <a:gdLst>
                <a:gd name="connsiteX0" fmla="*/ 244248 w 245363"/>
                <a:gd name="connsiteY0" fmla="*/ 144820 h 334200"/>
                <a:gd name="connsiteX1" fmla="*/ 213020 w 245363"/>
                <a:gd name="connsiteY1" fmla="*/ 34348 h 334200"/>
                <a:gd name="connsiteX2" fmla="*/ 206328 w 245363"/>
                <a:gd name="connsiteY2" fmla="*/ 24137 h 334200"/>
                <a:gd name="connsiteX3" fmla="*/ 159486 w 245363"/>
                <a:gd name="connsiteY3" fmla="*/ 3713 h 334200"/>
                <a:gd name="connsiteX4" fmla="*/ 122682 w 245363"/>
                <a:gd name="connsiteY4" fmla="*/ 0 h 334200"/>
                <a:gd name="connsiteX5" fmla="*/ 85877 w 245363"/>
                <a:gd name="connsiteY5" fmla="*/ 4642 h 334200"/>
                <a:gd name="connsiteX6" fmla="*/ 39035 w 245363"/>
                <a:gd name="connsiteY6" fmla="*/ 25065 h 334200"/>
                <a:gd name="connsiteX7" fmla="*/ 32343 w 245363"/>
                <a:gd name="connsiteY7" fmla="*/ 35277 h 334200"/>
                <a:gd name="connsiteX8" fmla="*/ 1115 w 245363"/>
                <a:gd name="connsiteY8" fmla="*/ 145749 h 334200"/>
                <a:gd name="connsiteX9" fmla="*/ 0 w 245363"/>
                <a:gd name="connsiteY9" fmla="*/ 150390 h 334200"/>
                <a:gd name="connsiteX10" fmla="*/ 22306 w 245363"/>
                <a:gd name="connsiteY10" fmla="*/ 168957 h 334200"/>
                <a:gd name="connsiteX11" fmla="*/ 43496 w 245363"/>
                <a:gd name="connsiteY11" fmla="*/ 155032 h 334200"/>
                <a:gd name="connsiteX12" fmla="*/ 66917 w 245363"/>
                <a:gd name="connsiteY12" fmla="*/ 74267 h 334200"/>
                <a:gd name="connsiteX13" fmla="*/ 66917 w 245363"/>
                <a:gd name="connsiteY13" fmla="*/ 334201 h 334200"/>
                <a:gd name="connsiteX14" fmla="*/ 111529 w 245363"/>
                <a:gd name="connsiteY14" fmla="*/ 334201 h 334200"/>
                <a:gd name="connsiteX15" fmla="*/ 111529 w 245363"/>
                <a:gd name="connsiteY15" fmla="*/ 167100 h 334200"/>
                <a:gd name="connsiteX16" fmla="*/ 133835 w 245363"/>
                <a:gd name="connsiteY16" fmla="*/ 167100 h 334200"/>
                <a:gd name="connsiteX17" fmla="*/ 133835 w 245363"/>
                <a:gd name="connsiteY17" fmla="*/ 334201 h 334200"/>
                <a:gd name="connsiteX18" fmla="*/ 178446 w 245363"/>
                <a:gd name="connsiteY18" fmla="*/ 334201 h 334200"/>
                <a:gd name="connsiteX19" fmla="*/ 178446 w 245363"/>
                <a:gd name="connsiteY19" fmla="*/ 73338 h 334200"/>
                <a:gd name="connsiteX20" fmla="*/ 201867 w 245363"/>
                <a:gd name="connsiteY20" fmla="*/ 154104 h 334200"/>
                <a:gd name="connsiteX21" fmla="*/ 223058 w 245363"/>
                <a:gd name="connsiteY21" fmla="*/ 168029 h 334200"/>
                <a:gd name="connsiteX22" fmla="*/ 245363 w 245363"/>
                <a:gd name="connsiteY22" fmla="*/ 149462 h 334200"/>
                <a:gd name="connsiteX23" fmla="*/ 244248 w 245363"/>
                <a:gd name="connsiteY23" fmla="*/ 144820 h 334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245363" h="334200">
                  <a:moveTo>
                    <a:pt x="244248" y="144820"/>
                  </a:moveTo>
                  <a:lnTo>
                    <a:pt x="213020" y="34348"/>
                  </a:lnTo>
                  <a:cubicBezTo>
                    <a:pt x="211905" y="30635"/>
                    <a:pt x="209674" y="26922"/>
                    <a:pt x="206328" y="24137"/>
                  </a:cubicBezTo>
                  <a:cubicBezTo>
                    <a:pt x="192945" y="14853"/>
                    <a:pt x="177331" y="8355"/>
                    <a:pt x="159486" y="3713"/>
                  </a:cubicBezTo>
                  <a:cubicBezTo>
                    <a:pt x="147218" y="1857"/>
                    <a:pt x="134950" y="0"/>
                    <a:pt x="122682" y="0"/>
                  </a:cubicBezTo>
                  <a:cubicBezTo>
                    <a:pt x="110413" y="0"/>
                    <a:pt x="98145" y="1857"/>
                    <a:pt x="85877" y="4642"/>
                  </a:cubicBezTo>
                  <a:cubicBezTo>
                    <a:pt x="68033" y="8355"/>
                    <a:pt x="52419" y="15782"/>
                    <a:pt x="39035" y="25065"/>
                  </a:cubicBezTo>
                  <a:cubicBezTo>
                    <a:pt x="35689" y="27850"/>
                    <a:pt x="33459" y="31563"/>
                    <a:pt x="32343" y="35277"/>
                  </a:cubicBezTo>
                  <a:lnTo>
                    <a:pt x="1115" y="145749"/>
                  </a:lnTo>
                  <a:cubicBezTo>
                    <a:pt x="1115" y="146677"/>
                    <a:pt x="0" y="148534"/>
                    <a:pt x="0" y="150390"/>
                  </a:cubicBezTo>
                  <a:cubicBezTo>
                    <a:pt x="0" y="160602"/>
                    <a:pt x="10038" y="168957"/>
                    <a:pt x="22306" y="168957"/>
                  </a:cubicBezTo>
                  <a:cubicBezTo>
                    <a:pt x="32343" y="168957"/>
                    <a:pt x="41266" y="162459"/>
                    <a:pt x="43496" y="155032"/>
                  </a:cubicBezTo>
                  <a:lnTo>
                    <a:pt x="66917" y="74267"/>
                  </a:lnTo>
                  <a:lnTo>
                    <a:pt x="66917" y="334201"/>
                  </a:lnTo>
                  <a:lnTo>
                    <a:pt x="111529" y="334201"/>
                  </a:lnTo>
                  <a:lnTo>
                    <a:pt x="111529" y="167100"/>
                  </a:lnTo>
                  <a:lnTo>
                    <a:pt x="133835" y="167100"/>
                  </a:lnTo>
                  <a:lnTo>
                    <a:pt x="133835" y="334201"/>
                  </a:lnTo>
                  <a:lnTo>
                    <a:pt x="178446" y="334201"/>
                  </a:lnTo>
                  <a:lnTo>
                    <a:pt x="178446" y="73338"/>
                  </a:lnTo>
                  <a:lnTo>
                    <a:pt x="201867" y="154104"/>
                  </a:lnTo>
                  <a:cubicBezTo>
                    <a:pt x="204098" y="161530"/>
                    <a:pt x="213020" y="168029"/>
                    <a:pt x="223058" y="168029"/>
                  </a:cubicBezTo>
                  <a:cubicBezTo>
                    <a:pt x="235326" y="168029"/>
                    <a:pt x="245363" y="159674"/>
                    <a:pt x="245363" y="149462"/>
                  </a:cubicBezTo>
                  <a:cubicBezTo>
                    <a:pt x="245363" y="147605"/>
                    <a:pt x="244248" y="145749"/>
                    <a:pt x="244248" y="144820"/>
                  </a:cubicBezTo>
                  <a:close/>
                </a:path>
              </a:pathLst>
            </a:custGeom>
            <a:solidFill>
              <a:schemeClr val="accent1"/>
            </a:solidFill>
            <a:ln w="5556" cap="flat">
              <a:solidFill>
                <a:sysClr val="windowText" lastClr="000000"/>
              </a:solidFill>
              <a:prstDash val="solid"/>
              <a:miter/>
            </a:ln>
          </xdr:spPr>
          <xdr:txBody>
            <a:bodyPr rtlCol="0" anchor="ctr"/>
            <a:lstStyle/>
            <a:p>
              <a:endParaRPr lang="en-IN"/>
            </a:p>
          </xdr:txBody>
        </xdr:sp>
      </xdr:grpSp>
      <xdr:grpSp>
        <xdr:nvGrpSpPr>
          <xdr:cNvPr id="13" name="Graphic 9" descr="Woman">
            <a:extLst>
              <a:ext uri="{FF2B5EF4-FFF2-40B4-BE49-F238E27FC236}">
                <a16:creationId xmlns:a16="http://schemas.microsoft.com/office/drawing/2014/main" id="{33CDAE6F-A617-44F0-A698-4AA95C80D91F}"/>
              </a:ext>
            </a:extLst>
          </xdr:cNvPr>
          <xdr:cNvGrpSpPr/>
        </xdr:nvGrpSpPr>
        <xdr:grpSpPr>
          <a:xfrm>
            <a:off x="5159181" y="415911"/>
            <a:ext cx="219954" cy="433290"/>
            <a:chOff x="5016941" y="487031"/>
            <a:chExt cx="219954" cy="433290"/>
          </a:xfrm>
          <a:solidFill>
            <a:srgbClr val="ED7D31"/>
          </a:solidFill>
        </xdr:grpSpPr>
        <xdr:sp macro="" textlink="">
          <xdr:nvSpPr>
            <xdr:cNvPr id="17" name="Freeform: Shape 16">
              <a:extLst>
                <a:ext uri="{FF2B5EF4-FFF2-40B4-BE49-F238E27FC236}">
                  <a16:creationId xmlns:a16="http://schemas.microsoft.com/office/drawing/2014/main" id="{987F86E7-AECC-48D7-8F21-D74552E63477}"/>
                </a:ext>
              </a:extLst>
            </xdr:cNvPr>
            <xdr:cNvSpPr/>
          </xdr:nvSpPr>
          <xdr:spPr>
            <a:xfrm>
              <a:off x="5087521" y="487031"/>
              <a:ext cx="79786" cy="77029"/>
            </a:xfrm>
            <a:custGeom>
              <a:avLst/>
              <a:gdLst>
                <a:gd name="connsiteX0" fmla="*/ 79786 w 79786"/>
                <a:gd name="connsiteY0" fmla="*/ 38515 h 77029"/>
                <a:gd name="connsiteX1" fmla="*/ 39893 w 79786"/>
                <a:gd name="connsiteY1" fmla="*/ 77030 h 77029"/>
                <a:gd name="connsiteX2" fmla="*/ 0 w 79786"/>
                <a:gd name="connsiteY2" fmla="*/ 38515 h 77029"/>
                <a:gd name="connsiteX3" fmla="*/ 39893 w 79786"/>
                <a:gd name="connsiteY3" fmla="*/ 0 h 77029"/>
                <a:gd name="connsiteX4" fmla="*/ 79786 w 79786"/>
                <a:gd name="connsiteY4" fmla="*/ 38515 h 7702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79786" h="77029">
                  <a:moveTo>
                    <a:pt x="79786" y="38515"/>
                  </a:moveTo>
                  <a:cubicBezTo>
                    <a:pt x="79786" y="59786"/>
                    <a:pt x="61925" y="77030"/>
                    <a:pt x="39893" y="77030"/>
                  </a:cubicBezTo>
                  <a:cubicBezTo>
                    <a:pt x="17861" y="77030"/>
                    <a:pt x="0" y="59786"/>
                    <a:pt x="0" y="38515"/>
                  </a:cubicBezTo>
                  <a:cubicBezTo>
                    <a:pt x="0" y="17244"/>
                    <a:pt x="17861" y="0"/>
                    <a:pt x="39893" y="0"/>
                  </a:cubicBezTo>
                  <a:cubicBezTo>
                    <a:pt x="61925" y="0"/>
                    <a:pt x="79786" y="17244"/>
                    <a:pt x="79786" y="38515"/>
                  </a:cubicBezTo>
                  <a:close/>
                </a:path>
              </a:pathLst>
            </a:custGeom>
            <a:solidFill>
              <a:schemeClr val="accent2"/>
            </a:solidFill>
            <a:ln w="4961" cap="flat">
              <a:solidFill>
                <a:schemeClr val="tx1"/>
              </a:solidFill>
              <a:prstDash val="solid"/>
              <a:miter/>
            </a:ln>
          </xdr:spPr>
          <xdr:txBody>
            <a:bodyPr rtlCol="0" anchor="ctr"/>
            <a:lstStyle/>
            <a:p>
              <a:endParaRPr lang="en-IN"/>
            </a:p>
          </xdr:txBody>
        </xdr:sp>
        <xdr:sp macro="" textlink="">
          <xdr:nvSpPr>
            <xdr:cNvPr id="25" name="Freeform: Shape 24">
              <a:extLst>
                <a:ext uri="{FF2B5EF4-FFF2-40B4-BE49-F238E27FC236}">
                  <a16:creationId xmlns:a16="http://schemas.microsoft.com/office/drawing/2014/main" id="{5EAB4C6C-ED6C-49F3-91F2-D260EA6E2FBC}"/>
                </a:ext>
              </a:extLst>
            </xdr:cNvPr>
            <xdr:cNvSpPr/>
          </xdr:nvSpPr>
          <xdr:spPr>
            <a:xfrm>
              <a:off x="5016941" y="573689"/>
              <a:ext cx="219954" cy="346632"/>
            </a:xfrm>
            <a:custGeom>
              <a:avLst/>
              <a:gdLst>
                <a:gd name="connsiteX0" fmla="*/ 219182 w 219954"/>
                <a:gd name="connsiteY0" fmla="*/ 148282 h 346632"/>
                <a:gd name="connsiteX1" fmla="*/ 183278 w 219954"/>
                <a:gd name="connsiteY1" fmla="*/ 28886 h 346632"/>
                <a:gd name="connsiteX2" fmla="*/ 175299 w 219954"/>
                <a:gd name="connsiteY2" fmla="*/ 18295 h 346632"/>
                <a:gd name="connsiteX3" fmla="*/ 133412 w 219954"/>
                <a:gd name="connsiteY3" fmla="*/ 1926 h 346632"/>
                <a:gd name="connsiteX4" fmla="*/ 110473 w 219954"/>
                <a:gd name="connsiteY4" fmla="*/ 0 h 346632"/>
                <a:gd name="connsiteX5" fmla="*/ 87535 w 219954"/>
                <a:gd name="connsiteY5" fmla="*/ 1926 h 346632"/>
                <a:gd name="connsiteX6" fmla="*/ 45647 w 219954"/>
                <a:gd name="connsiteY6" fmla="*/ 18295 h 346632"/>
                <a:gd name="connsiteX7" fmla="*/ 37669 w 219954"/>
                <a:gd name="connsiteY7" fmla="*/ 28886 h 346632"/>
                <a:gd name="connsiteX8" fmla="*/ 768 w 219954"/>
                <a:gd name="connsiteY8" fmla="*/ 148282 h 346632"/>
                <a:gd name="connsiteX9" fmla="*/ 14730 w 219954"/>
                <a:gd name="connsiteY9" fmla="*/ 172354 h 346632"/>
                <a:gd name="connsiteX10" fmla="*/ 20714 w 219954"/>
                <a:gd name="connsiteY10" fmla="*/ 173316 h 346632"/>
                <a:gd name="connsiteX11" fmla="*/ 39663 w 219954"/>
                <a:gd name="connsiteY11" fmla="*/ 159836 h 346632"/>
                <a:gd name="connsiteX12" fmla="*/ 70580 w 219954"/>
                <a:gd name="connsiteY12" fmla="*/ 58735 h 346632"/>
                <a:gd name="connsiteX13" fmla="*/ 70580 w 219954"/>
                <a:gd name="connsiteY13" fmla="*/ 92435 h 346632"/>
                <a:gd name="connsiteX14" fmla="*/ 33679 w 219954"/>
                <a:gd name="connsiteY14" fmla="*/ 211831 h 346632"/>
                <a:gd name="connsiteX15" fmla="*/ 60607 w 219954"/>
                <a:gd name="connsiteY15" fmla="*/ 211831 h 346632"/>
                <a:gd name="connsiteX16" fmla="*/ 60607 w 219954"/>
                <a:gd name="connsiteY16" fmla="*/ 346633 h 346632"/>
                <a:gd name="connsiteX17" fmla="*/ 100500 w 219954"/>
                <a:gd name="connsiteY17" fmla="*/ 346633 h 346632"/>
                <a:gd name="connsiteX18" fmla="*/ 100500 w 219954"/>
                <a:gd name="connsiteY18" fmla="*/ 211831 h 346632"/>
                <a:gd name="connsiteX19" fmla="*/ 120447 w 219954"/>
                <a:gd name="connsiteY19" fmla="*/ 211831 h 346632"/>
                <a:gd name="connsiteX20" fmla="*/ 120447 w 219954"/>
                <a:gd name="connsiteY20" fmla="*/ 346633 h 346632"/>
                <a:gd name="connsiteX21" fmla="*/ 160340 w 219954"/>
                <a:gd name="connsiteY21" fmla="*/ 346633 h 346632"/>
                <a:gd name="connsiteX22" fmla="*/ 160340 w 219954"/>
                <a:gd name="connsiteY22" fmla="*/ 211831 h 346632"/>
                <a:gd name="connsiteX23" fmla="*/ 187267 w 219954"/>
                <a:gd name="connsiteY23" fmla="*/ 211831 h 346632"/>
                <a:gd name="connsiteX24" fmla="*/ 150366 w 219954"/>
                <a:gd name="connsiteY24" fmla="*/ 92435 h 346632"/>
                <a:gd name="connsiteX25" fmla="*/ 150366 w 219954"/>
                <a:gd name="connsiteY25" fmla="*/ 58735 h 346632"/>
                <a:gd name="connsiteX26" fmla="*/ 181283 w 219954"/>
                <a:gd name="connsiteY26" fmla="*/ 159836 h 346632"/>
                <a:gd name="connsiteX27" fmla="*/ 200233 w 219954"/>
                <a:gd name="connsiteY27" fmla="*/ 173316 h 346632"/>
                <a:gd name="connsiteX28" fmla="*/ 206217 w 219954"/>
                <a:gd name="connsiteY28" fmla="*/ 172354 h 346632"/>
                <a:gd name="connsiteX29" fmla="*/ 219182 w 219954"/>
                <a:gd name="connsiteY29" fmla="*/ 148282 h 34663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Lst>
              <a:rect l="l" t="t" r="r" b="b"/>
              <a:pathLst>
                <a:path w="219954" h="346632">
                  <a:moveTo>
                    <a:pt x="219182" y="148282"/>
                  </a:moveTo>
                  <a:lnTo>
                    <a:pt x="183278" y="28886"/>
                  </a:lnTo>
                  <a:cubicBezTo>
                    <a:pt x="182281" y="24072"/>
                    <a:pt x="179289" y="20220"/>
                    <a:pt x="175299" y="18295"/>
                  </a:cubicBezTo>
                  <a:cubicBezTo>
                    <a:pt x="163332" y="10592"/>
                    <a:pt x="149369" y="5777"/>
                    <a:pt x="133412" y="1926"/>
                  </a:cubicBezTo>
                  <a:cubicBezTo>
                    <a:pt x="125433" y="963"/>
                    <a:pt x="118452" y="0"/>
                    <a:pt x="110473" y="0"/>
                  </a:cubicBezTo>
                  <a:cubicBezTo>
                    <a:pt x="102495" y="0"/>
                    <a:pt x="95513" y="963"/>
                    <a:pt x="87535" y="1926"/>
                  </a:cubicBezTo>
                  <a:cubicBezTo>
                    <a:pt x="71578" y="4814"/>
                    <a:pt x="57615" y="10592"/>
                    <a:pt x="45647" y="18295"/>
                  </a:cubicBezTo>
                  <a:cubicBezTo>
                    <a:pt x="41658" y="21183"/>
                    <a:pt x="38666" y="24072"/>
                    <a:pt x="37669" y="28886"/>
                  </a:cubicBezTo>
                  <a:lnTo>
                    <a:pt x="768" y="148282"/>
                  </a:lnTo>
                  <a:cubicBezTo>
                    <a:pt x="-2224" y="158873"/>
                    <a:pt x="3760" y="169465"/>
                    <a:pt x="14730" y="172354"/>
                  </a:cubicBezTo>
                  <a:cubicBezTo>
                    <a:pt x="16725" y="173316"/>
                    <a:pt x="18719" y="173316"/>
                    <a:pt x="20714" y="173316"/>
                  </a:cubicBezTo>
                  <a:cubicBezTo>
                    <a:pt x="29690" y="173316"/>
                    <a:pt x="37669" y="167539"/>
                    <a:pt x="39663" y="159836"/>
                  </a:cubicBezTo>
                  <a:lnTo>
                    <a:pt x="70580" y="58735"/>
                  </a:lnTo>
                  <a:lnTo>
                    <a:pt x="70580" y="92435"/>
                  </a:lnTo>
                  <a:lnTo>
                    <a:pt x="33679" y="211831"/>
                  </a:lnTo>
                  <a:lnTo>
                    <a:pt x="60607" y="211831"/>
                  </a:lnTo>
                  <a:lnTo>
                    <a:pt x="60607" y="346633"/>
                  </a:lnTo>
                  <a:lnTo>
                    <a:pt x="100500" y="346633"/>
                  </a:lnTo>
                  <a:lnTo>
                    <a:pt x="100500" y="211831"/>
                  </a:lnTo>
                  <a:lnTo>
                    <a:pt x="120447" y="211831"/>
                  </a:lnTo>
                  <a:lnTo>
                    <a:pt x="120447" y="346633"/>
                  </a:lnTo>
                  <a:lnTo>
                    <a:pt x="160340" y="346633"/>
                  </a:lnTo>
                  <a:lnTo>
                    <a:pt x="160340" y="211831"/>
                  </a:lnTo>
                  <a:lnTo>
                    <a:pt x="187267" y="211831"/>
                  </a:lnTo>
                  <a:lnTo>
                    <a:pt x="150366" y="92435"/>
                  </a:lnTo>
                  <a:lnTo>
                    <a:pt x="150366" y="58735"/>
                  </a:lnTo>
                  <a:lnTo>
                    <a:pt x="181283" y="159836"/>
                  </a:lnTo>
                  <a:cubicBezTo>
                    <a:pt x="184275" y="168502"/>
                    <a:pt x="192254" y="173316"/>
                    <a:pt x="200233" y="173316"/>
                  </a:cubicBezTo>
                  <a:cubicBezTo>
                    <a:pt x="202227" y="173316"/>
                    <a:pt x="204222" y="173316"/>
                    <a:pt x="206217" y="172354"/>
                  </a:cubicBezTo>
                  <a:cubicBezTo>
                    <a:pt x="216190" y="169465"/>
                    <a:pt x="222174" y="158873"/>
                    <a:pt x="219182" y="148282"/>
                  </a:cubicBezTo>
                  <a:close/>
                </a:path>
              </a:pathLst>
            </a:custGeom>
            <a:solidFill>
              <a:schemeClr val="accent2"/>
            </a:solidFill>
            <a:ln w="4961" cap="flat">
              <a:solidFill>
                <a:schemeClr val="tx1"/>
              </a:solidFill>
              <a:prstDash val="solid"/>
              <a:miter/>
            </a:ln>
          </xdr:spPr>
          <xdr:txBody>
            <a:bodyPr rtlCol="0" anchor="ctr"/>
            <a:lstStyle/>
            <a:p>
              <a:endParaRPr lang="en-IN"/>
            </a:p>
          </xdr:txBody>
        </xdr:sp>
      </xdr:grpSp>
      <xdr:grpSp>
        <xdr:nvGrpSpPr>
          <xdr:cNvPr id="26" name="Graphic 11" descr="Office worker">
            <a:extLst>
              <a:ext uri="{FF2B5EF4-FFF2-40B4-BE49-F238E27FC236}">
                <a16:creationId xmlns:a16="http://schemas.microsoft.com/office/drawing/2014/main" id="{DA95B02D-AF91-4046-8986-21004FEBDD90}"/>
              </a:ext>
            </a:extLst>
          </xdr:cNvPr>
          <xdr:cNvGrpSpPr/>
        </xdr:nvGrpSpPr>
        <xdr:grpSpPr>
          <a:xfrm>
            <a:off x="3716767" y="387125"/>
            <a:ext cx="593015" cy="467596"/>
            <a:chOff x="3340847" y="458245"/>
            <a:chExt cx="600635" cy="467596"/>
          </a:xfrm>
        </xdr:grpSpPr>
        <xdr:sp macro="" textlink="">
          <xdr:nvSpPr>
            <xdr:cNvPr id="33" name="Freeform: Shape 32">
              <a:extLst>
                <a:ext uri="{FF2B5EF4-FFF2-40B4-BE49-F238E27FC236}">
                  <a16:creationId xmlns:a16="http://schemas.microsoft.com/office/drawing/2014/main" id="{142CC4AE-E591-49C5-9E62-FCD2B2089C7C}"/>
                </a:ext>
              </a:extLst>
            </xdr:cNvPr>
            <xdr:cNvSpPr/>
          </xdr:nvSpPr>
          <xdr:spPr>
            <a:xfrm>
              <a:off x="3440952" y="708506"/>
              <a:ext cx="154976" cy="149143"/>
            </a:xfrm>
            <a:custGeom>
              <a:avLst/>
              <a:gdLst>
                <a:gd name="connsiteX0" fmla="*/ 133078 w 154976"/>
                <a:gd name="connsiteY0" fmla="*/ 0 h 149143"/>
                <a:gd name="connsiteX1" fmla="*/ 117624 w 154976"/>
                <a:gd name="connsiteY1" fmla="*/ 3020 h 149143"/>
                <a:gd name="connsiteX2" fmla="*/ 20021 w 154976"/>
                <a:gd name="connsiteY2" fmla="*/ 40038 h 149143"/>
                <a:gd name="connsiteX3" fmla="*/ 0 w 154976"/>
                <a:gd name="connsiteY3" fmla="*/ 71211 h 149143"/>
                <a:gd name="connsiteX4" fmla="*/ 0 w 154976"/>
                <a:gd name="connsiteY4" fmla="*/ 149144 h 149143"/>
                <a:gd name="connsiteX5" fmla="*/ 154976 w 154976"/>
                <a:gd name="connsiteY5" fmla="*/ 149144 h 1491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54976" h="149143">
                  <a:moveTo>
                    <a:pt x="133078" y="0"/>
                  </a:moveTo>
                  <a:cubicBezTo>
                    <a:pt x="127948" y="925"/>
                    <a:pt x="122755" y="1948"/>
                    <a:pt x="117624" y="3020"/>
                  </a:cubicBezTo>
                  <a:cubicBezTo>
                    <a:pt x="82633" y="10969"/>
                    <a:pt x="49629" y="23486"/>
                    <a:pt x="20021" y="40038"/>
                  </a:cubicBezTo>
                  <a:cubicBezTo>
                    <a:pt x="7677" y="47564"/>
                    <a:pt x="327" y="59008"/>
                    <a:pt x="0" y="71211"/>
                  </a:cubicBezTo>
                  <a:lnTo>
                    <a:pt x="0" y="149144"/>
                  </a:lnTo>
                  <a:lnTo>
                    <a:pt x="154976" y="149144"/>
                  </a:lnTo>
                  <a:close/>
                </a:path>
              </a:pathLst>
            </a:custGeom>
            <a:solidFill>
              <a:schemeClr val="accent1">
                <a:lumMod val="75000"/>
              </a:schemeClr>
            </a:solidFill>
            <a:ln w="6251" cap="flat">
              <a:solidFill>
                <a:schemeClr val="tx1"/>
              </a:solidFill>
              <a:prstDash val="solid"/>
              <a:miter/>
            </a:ln>
          </xdr:spPr>
          <xdr:txBody>
            <a:bodyPr rtlCol="0" anchor="ctr"/>
            <a:lstStyle/>
            <a:p>
              <a:endParaRPr lang="en-IN"/>
            </a:p>
          </xdr:txBody>
        </xdr:sp>
        <xdr:sp macro="" textlink="">
          <xdr:nvSpPr>
            <xdr:cNvPr id="35" name="Freeform: Shape 34">
              <a:extLst>
                <a:ext uri="{FF2B5EF4-FFF2-40B4-BE49-F238E27FC236}">
                  <a16:creationId xmlns:a16="http://schemas.microsoft.com/office/drawing/2014/main" id="{6FF3B1D6-2378-4F84-B81B-BBAC2AA18890}"/>
                </a:ext>
              </a:extLst>
            </xdr:cNvPr>
            <xdr:cNvSpPr/>
          </xdr:nvSpPr>
          <xdr:spPr>
            <a:xfrm>
              <a:off x="3541058" y="531306"/>
              <a:ext cx="200211" cy="155865"/>
            </a:xfrm>
            <a:custGeom>
              <a:avLst/>
              <a:gdLst>
                <a:gd name="connsiteX0" fmla="*/ 200212 w 200211"/>
                <a:gd name="connsiteY0" fmla="*/ 77933 h 155865"/>
                <a:gd name="connsiteX1" fmla="*/ 100106 w 200211"/>
                <a:gd name="connsiteY1" fmla="*/ 155865 h 155865"/>
                <a:gd name="connsiteX2" fmla="*/ 0 w 200211"/>
                <a:gd name="connsiteY2" fmla="*/ 77933 h 155865"/>
                <a:gd name="connsiteX3" fmla="*/ 100106 w 200211"/>
                <a:gd name="connsiteY3" fmla="*/ 0 h 155865"/>
                <a:gd name="connsiteX4" fmla="*/ 200212 w 200211"/>
                <a:gd name="connsiteY4" fmla="*/ 77933 h 15586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0211" h="155865">
                  <a:moveTo>
                    <a:pt x="200212" y="77933"/>
                  </a:moveTo>
                  <a:cubicBezTo>
                    <a:pt x="200212" y="120974"/>
                    <a:pt x="155393" y="155865"/>
                    <a:pt x="100106" y="155865"/>
                  </a:cubicBezTo>
                  <a:cubicBezTo>
                    <a:pt x="44819" y="155865"/>
                    <a:pt x="0" y="120974"/>
                    <a:pt x="0" y="77933"/>
                  </a:cubicBezTo>
                  <a:cubicBezTo>
                    <a:pt x="0" y="34892"/>
                    <a:pt x="44819" y="0"/>
                    <a:pt x="100106" y="0"/>
                  </a:cubicBezTo>
                  <a:cubicBezTo>
                    <a:pt x="155393" y="0"/>
                    <a:pt x="200212" y="34892"/>
                    <a:pt x="200212" y="77933"/>
                  </a:cubicBezTo>
                  <a:close/>
                </a:path>
              </a:pathLst>
            </a:custGeom>
            <a:solidFill>
              <a:schemeClr val="accent1">
                <a:lumMod val="75000"/>
              </a:schemeClr>
            </a:solidFill>
            <a:ln w="6251" cap="flat">
              <a:solidFill>
                <a:schemeClr val="tx1"/>
              </a:solidFill>
              <a:prstDash val="solid"/>
              <a:miter/>
            </a:ln>
          </xdr:spPr>
          <xdr:txBody>
            <a:bodyPr rtlCol="0" anchor="ctr"/>
            <a:lstStyle/>
            <a:p>
              <a:endParaRPr lang="en-IN"/>
            </a:p>
          </xdr:txBody>
        </xdr:sp>
        <xdr:sp macro="" textlink="">
          <xdr:nvSpPr>
            <xdr:cNvPr id="43" name="Freeform: Shape 42">
              <a:extLst>
                <a:ext uri="{FF2B5EF4-FFF2-40B4-BE49-F238E27FC236}">
                  <a16:creationId xmlns:a16="http://schemas.microsoft.com/office/drawing/2014/main" id="{75CF31FD-0139-44A2-98C4-7561E15CB364}"/>
                </a:ext>
              </a:extLst>
            </xdr:cNvPr>
            <xdr:cNvSpPr/>
          </xdr:nvSpPr>
          <xdr:spPr>
            <a:xfrm>
              <a:off x="3686399" y="708262"/>
              <a:ext cx="154976" cy="149387"/>
            </a:xfrm>
            <a:custGeom>
              <a:avLst/>
              <a:gdLst>
                <a:gd name="connsiteX0" fmla="*/ 134955 w 154976"/>
                <a:gd name="connsiteY0" fmla="*/ 40281 h 149387"/>
                <a:gd name="connsiteX1" fmla="*/ 37352 w 154976"/>
                <a:gd name="connsiteY1" fmla="*/ 3263 h 149387"/>
                <a:gd name="connsiteX2" fmla="*/ 21898 w 154976"/>
                <a:gd name="connsiteY2" fmla="*/ 0 h 149387"/>
                <a:gd name="connsiteX3" fmla="*/ 0 w 154976"/>
                <a:gd name="connsiteY3" fmla="*/ 149387 h 149387"/>
                <a:gd name="connsiteX4" fmla="*/ 154976 w 154976"/>
                <a:gd name="connsiteY4" fmla="*/ 149387 h 149387"/>
                <a:gd name="connsiteX5" fmla="*/ 154976 w 154976"/>
                <a:gd name="connsiteY5" fmla="*/ 71455 h 149387"/>
                <a:gd name="connsiteX6" fmla="*/ 134955 w 154976"/>
                <a:gd name="connsiteY6" fmla="*/ 40281 h 149387"/>
                <a:gd name="connsiteX7" fmla="*/ 111180 w 154976"/>
                <a:gd name="connsiteY7" fmla="*/ 95808 h 149387"/>
                <a:gd name="connsiteX8" fmla="*/ 48614 w 154976"/>
                <a:gd name="connsiteY8" fmla="*/ 95808 h 149387"/>
                <a:gd name="connsiteX9" fmla="*/ 48614 w 154976"/>
                <a:gd name="connsiteY9" fmla="*/ 86067 h 149387"/>
                <a:gd name="connsiteX10" fmla="*/ 111180 w 154976"/>
                <a:gd name="connsiteY10" fmla="*/ 86067 h 1493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54976" h="149387">
                  <a:moveTo>
                    <a:pt x="134955" y="40281"/>
                  </a:moveTo>
                  <a:cubicBezTo>
                    <a:pt x="107426" y="22747"/>
                    <a:pt x="72389" y="11057"/>
                    <a:pt x="37352" y="3263"/>
                  </a:cubicBezTo>
                  <a:cubicBezTo>
                    <a:pt x="32347" y="2094"/>
                    <a:pt x="27154" y="1023"/>
                    <a:pt x="21898" y="0"/>
                  </a:cubicBezTo>
                  <a:lnTo>
                    <a:pt x="0" y="149387"/>
                  </a:lnTo>
                  <a:lnTo>
                    <a:pt x="154976" y="149387"/>
                  </a:lnTo>
                  <a:lnTo>
                    <a:pt x="154976" y="71455"/>
                  </a:lnTo>
                  <a:cubicBezTo>
                    <a:pt x="154650" y="59251"/>
                    <a:pt x="147300" y="47807"/>
                    <a:pt x="134955" y="40281"/>
                  </a:cubicBezTo>
                  <a:close/>
                  <a:moveTo>
                    <a:pt x="111180" y="95808"/>
                  </a:moveTo>
                  <a:lnTo>
                    <a:pt x="48614" y="95808"/>
                  </a:lnTo>
                  <a:lnTo>
                    <a:pt x="48614" y="86067"/>
                  </a:lnTo>
                  <a:lnTo>
                    <a:pt x="111180" y="86067"/>
                  </a:lnTo>
                  <a:close/>
                </a:path>
              </a:pathLst>
            </a:custGeom>
            <a:solidFill>
              <a:schemeClr val="accent1">
                <a:lumMod val="75000"/>
              </a:schemeClr>
            </a:solidFill>
            <a:ln w="6251" cap="flat">
              <a:solidFill>
                <a:schemeClr val="tx1"/>
              </a:solidFill>
              <a:prstDash val="solid"/>
              <a:miter/>
            </a:ln>
          </xdr:spPr>
          <xdr:txBody>
            <a:bodyPr rtlCol="0" anchor="ctr"/>
            <a:lstStyle/>
            <a:p>
              <a:endParaRPr lang="en-IN"/>
            </a:p>
          </xdr:txBody>
        </xdr:sp>
        <xdr:sp macro="" textlink="">
          <xdr:nvSpPr>
            <xdr:cNvPr id="45" name="Freeform: Shape 44">
              <a:extLst>
                <a:ext uri="{FF2B5EF4-FFF2-40B4-BE49-F238E27FC236}">
                  <a16:creationId xmlns:a16="http://schemas.microsoft.com/office/drawing/2014/main" id="{7BB3BD82-F86D-4A8F-B8FE-A573F59BAC19}"/>
                </a:ext>
              </a:extLst>
            </xdr:cNvPr>
            <xdr:cNvSpPr/>
          </xdr:nvSpPr>
          <xdr:spPr>
            <a:xfrm>
              <a:off x="3609881" y="701784"/>
              <a:ext cx="62566" cy="29224"/>
            </a:xfrm>
            <a:custGeom>
              <a:avLst/>
              <a:gdLst>
                <a:gd name="connsiteX0" fmla="*/ 50428 w 62566"/>
                <a:gd name="connsiteY0" fmla="*/ 29225 h 29224"/>
                <a:gd name="connsiteX1" fmla="*/ 62566 w 62566"/>
                <a:gd name="connsiteY1" fmla="*/ 0 h 29224"/>
                <a:gd name="connsiteX2" fmla="*/ 0 w 62566"/>
                <a:gd name="connsiteY2" fmla="*/ 0 h 29224"/>
                <a:gd name="connsiteX3" fmla="*/ 12138 w 62566"/>
                <a:gd name="connsiteY3" fmla="*/ 29225 h 29224"/>
                <a:gd name="connsiteX4" fmla="*/ 50428 w 62566"/>
                <a:gd name="connsiteY4" fmla="*/ 29225 h 2922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2566" h="29224">
                  <a:moveTo>
                    <a:pt x="50428" y="29225"/>
                  </a:moveTo>
                  <a:lnTo>
                    <a:pt x="62566" y="0"/>
                  </a:lnTo>
                  <a:lnTo>
                    <a:pt x="0" y="0"/>
                  </a:lnTo>
                  <a:lnTo>
                    <a:pt x="12138" y="29225"/>
                  </a:lnTo>
                  <a:lnTo>
                    <a:pt x="50428" y="29225"/>
                  </a:lnTo>
                  <a:close/>
                </a:path>
              </a:pathLst>
            </a:custGeom>
            <a:solidFill>
              <a:schemeClr val="accent1">
                <a:lumMod val="75000"/>
              </a:schemeClr>
            </a:solidFill>
            <a:ln w="6251" cap="flat">
              <a:solidFill>
                <a:schemeClr val="tx1"/>
              </a:solidFill>
              <a:prstDash val="solid"/>
              <a:miter/>
            </a:ln>
          </xdr:spPr>
          <xdr:txBody>
            <a:bodyPr rtlCol="0" anchor="ctr"/>
            <a:lstStyle/>
            <a:p>
              <a:endParaRPr lang="en-IN"/>
            </a:p>
          </xdr:txBody>
        </xdr:sp>
        <xdr:sp macro="" textlink="">
          <xdr:nvSpPr>
            <xdr:cNvPr id="46" name="Freeform: Shape 45">
              <a:extLst>
                <a:ext uri="{FF2B5EF4-FFF2-40B4-BE49-F238E27FC236}">
                  <a16:creationId xmlns:a16="http://schemas.microsoft.com/office/drawing/2014/main" id="{D2F87B2B-CBCB-4A37-849C-17C8BBD32D60}"/>
                </a:ext>
              </a:extLst>
            </xdr:cNvPr>
            <xdr:cNvSpPr/>
          </xdr:nvSpPr>
          <xdr:spPr>
            <a:xfrm>
              <a:off x="3614448" y="740750"/>
              <a:ext cx="53431" cy="116899"/>
            </a:xfrm>
            <a:custGeom>
              <a:avLst/>
              <a:gdLst>
                <a:gd name="connsiteX0" fmla="*/ 8509 w 53431"/>
                <a:gd name="connsiteY0" fmla="*/ 0 h 116899"/>
                <a:gd name="connsiteX1" fmla="*/ 0 w 53431"/>
                <a:gd name="connsiteY1" fmla="*/ 96101 h 116899"/>
                <a:gd name="connsiteX2" fmla="*/ 26716 w 53431"/>
                <a:gd name="connsiteY2" fmla="*/ 116899 h 116899"/>
                <a:gd name="connsiteX3" fmla="*/ 53431 w 53431"/>
                <a:gd name="connsiteY3" fmla="*/ 96101 h 116899"/>
                <a:gd name="connsiteX4" fmla="*/ 44922 w 53431"/>
                <a:gd name="connsiteY4" fmla="*/ 0 h 116899"/>
                <a:gd name="connsiteX5" fmla="*/ 8509 w 53431"/>
                <a:gd name="connsiteY5" fmla="*/ 0 h 1168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53431" h="116899">
                  <a:moveTo>
                    <a:pt x="8509" y="0"/>
                  </a:moveTo>
                  <a:lnTo>
                    <a:pt x="0" y="96101"/>
                  </a:lnTo>
                  <a:lnTo>
                    <a:pt x="26716" y="116899"/>
                  </a:lnTo>
                  <a:lnTo>
                    <a:pt x="53431" y="96101"/>
                  </a:lnTo>
                  <a:lnTo>
                    <a:pt x="44922" y="0"/>
                  </a:lnTo>
                  <a:lnTo>
                    <a:pt x="8509" y="0"/>
                  </a:lnTo>
                  <a:close/>
                </a:path>
              </a:pathLst>
            </a:custGeom>
            <a:solidFill>
              <a:schemeClr val="accent1">
                <a:lumMod val="75000"/>
              </a:schemeClr>
            </a:solidFill>
            <a:ln w="6251" cap="flat">
              <a:solidFill>
                <a:schemeClr val="tx1"/>
              </a:solidFill>
              <a:prstDash val="solid"/>
              <a:miter/>
            </a:ln>
          </xdr:spPr>
          <xdr:txBody>
            <a:bodyPr rtlCol="0" anchor="ctr"/>
            <a:lstStyle/>
            <a:p>
              <a:endParaRPr lang="en-IN"/>
            </a:p>
          </xdr:txBody>
        </xdr:sp>
      </xdr:grpSp>
    </xdr:grpSp>
    <xdr:clientData/>
  </xdr:twoCellAnchor>
  <xdr:twoCellAnchor>
    <xdr:from>
      <xdr:col>9</xdr:col>
      <xdr:colOff>130976</xdr:colOff>
      <xdr:row>1</xdr:row>
      <xdr:rowOff>100263</xdr:rowOff>
    </xdr:from>
    <xdr:to>
      <xdr:col>22</xdr:col>
      <xdr:colOff>60826</xdr:colOff>
      <xdr:row>4</xdr:row>
      <xdr:rowOff>170447</xdr:rowOff>
    </xdr:to>
    <xdr:grpSp>
      <xdr:nvGrpSpPr>
        <xdr:cNvPr id="85" name="Group 84">
          <a:extLst>
            <a:ext uri="{FF2B5EF4-FFF2-40B4-BE49-F238E27FC236}">
              <a16:creationId xmlns:a16="http://schemas.microsoft.com/office/drawing/2014/main" id="{797BE94F-E581-4CDF-A3A6-1E4B2F515472}"/>
            </a:ext>
          </a:extLst>
        </xdr:cNvPr>
        <xdr:cNvGrpSpPr/>
      </xdr:nvGrpSpPr>
      <xdr:grpSpPr>
        <a:xfrm>
          <a:off x="5718976" y="151063"/>
          <a:ext cx="8423610" cy="923624"/>
          <a:chOff x="5718976" y="151063"/>
          <a:chExt cx="8423610" cy="923624"/>
        </a:xfrm>
      </xdr:grpSpPr>
      <xdr:cxnSp macro="">
        <xdr:nvCxnSpPr>
          <xdr:cNvPr id="42" name="Straight Connector 41">
            <a:extLst>
              <a:ext uri="{FF2B5EF4-FFF2-40B4-BE49-F238E27FC236}">
                <a16:creationId xmlns:a16="http://schemas.microsoft.com/office/drawing/2014/main" id="{4AD48711-A805-4F01-9B66-DB6E027AD7B7}"/>
              </a:ext>
            </a:extLst>
          </xdr:cNvPr>
          <xdr:cNvCxnSpPr/>
        </xdr:nvCxnSpPr>
        <xdr:spPr>
          <a:xfrm flipH="1">
            <a:off x="9478745" y="151063"/>
            <a:ext cx="10026" cy="92362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4" name="Straight Connector 43">
            <a:extLst>
              <a:ext uri="{FF2B5EF4-FFF2-40B4-BE49-F238E27FC236}">
                <a16:creationId xmlns:a16="http://schemas.microsoft.com/office/drawing/2014/main" id="{4B87D1BF-99A0-468C-AE45-21A598BF88F5}"/>
              </a:ext>
            </a:extLst>
          </xdr:cNvPr>
          <xdr:cNvCxnSpPr/>
        </xdr:nvCxnSpPr>
        <xdr:spPr>
          <a:xfrm flipH="1">
            <a:off x="14132560" y="211221"/>
            <a:ext cx="10026" cy="804779"/>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C608834F-20C2-47BA-8C07-12520350F9C1}"/>
              </a:ext>
            </a:extLst>
          </xdr:cNvPr>
          <xdr:cNvCxnSpPr/>
        </xdr:nvCxnSpPr>
        <xdr:spPr>
          <a:xfrm flipH="1">
            <a:off x="7512384" y="241299"/>
            <a:ext cx="0" cy="77323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47" name="Graphic 13" descr="Coins">
            <a:extLst>
              <a:ext uri="{FF2B5EF4-FFF2-40B4-BE49-F238E27FC236}">
                <a16:creationId xmlns:a16="http://schemas.microsoft.com/office/drawing/2014/main" id="{A5040924-0DD1-4008-B066-5057841FC2E4}"/>
              </a:ext>
            </a:extLst>
          </xdr:cNvPr>
          <xdr:cNvSpPr/>
        </xdr:nvSpPr>
        <xdr:spPr>
          <a:xfrm>
            <a:off x="5718976" y="255153"/>
            <a:ext cx="393407" cy="332573"/>
          </a:xfrm>
          <a:custGeom>
            <a:avLst/>
            <a:gdLst>
              <a:gd name="connsiteX0" fmla="*/ 365752 w 393407"/>
              <a:gd name="connsiteY0" fmla="*/ 277144 h 332573"/>
              <a:gd name="connsiteX1" fmla="*/ 347020 w 393407"/>
              <a:gd name="connsiteY1" fmla="*/ 292849 h 332573"/>
              <a:gd name="connsiteX2" fmla="*/ 347020 w 393407"/>
              <a:gd name="connsiteY2" fmla="*/ 276221 h 332573"/>
              <a:gd name="connsiteX3" fmla="*/ 365752 w 393407"/>
              <a:gd name="connsiteY3" fmla="*/ 268830 h 332573"/>
              <a:gd name="connsiteX4" fmla="*/ 365752 w 393407"/>
              <a:gd name="connsiteY4" fmla="*/ 277144 h 332573"/>
              <a:gd name="connsiteX5" fmla="*/ 328287 w 393407"/>
              <a:gd name="connsiteY5" fmla="*/ 246659 h 332573"/>
              <a:gd name="connsiteX6" fmla="*/ 328287 w 393407"/>
              <a:gd name="connsiteY6" fmla="*/ 230030 h 332573"/>
              <a:gd name="connsiteX7" fmla="*/ 347020 w 393407"/>
              <a:gd name="connsiteY7" fmla="*/ 222639 h 332573"/>
              <a:gd name="connsiteX8" fmla="*/ 347020 w 393407"/>
              <a:gd name="connsiteY8" fmla="*/ 230954 h 332573"/>
              <a:gd name="connsiteX9" fmla="*/ 328287 w 393407"/>
              <a:gd name="connsiteY9" fmla="*/ 246659 h 332573"/>
              <a:gd name="connsiteX10" fmla="*/ 328287 w 393407"/>
              <a:gd name="connsiteY10" fmla="*/ 298392 h 332573"/>
              <a:gd name="connsiteX11" fmla="*/ 309555 w 393407"/>
              <a:gd name="connsiteY11" fmla="*/ 301625 h 332573"/>
              <a:gd name="connsiteX12" fmla="*/ 309555 w 393407"/>
              <a:gd name="connsiteY12" fmla="*/ 283611 h 332573"/>
              <a:gd name="connsiteX13" fmla="*/ 328287 w 393407"/>
              <a:gd name="connsiteY13" fmla="*/ 280840 h 332573"/>
              <a:gd name="connsiteX14" fmla="*/ 328287 w 393407"/>
              <a:gd name="connsiteY14" fmla="*/ 298392 h 332573"/>
              <a:gd name="connsiteX15" fmla="*/ 290822 w 393407"/>
              <a:gd name="connsiteY15" fmla="*/ 237420 h 332573"/>
              <a:gd name="connsiteX16" fmla="*/ 309555 w 393407"/>
              <a:gd name="connsiteY16" fmla="*/ 234649 h 332573"/>
              <a:gd name="connsiteX17" fmla="*/ 309555 w 393407"/>
              <a:gd name="connsiteY17" fmla="*/ 252201 h 332573"/>
              <a:gd name="connsiteX18" fmla="*/ 290822 w 393407"/>
              <a:gd name="connsiteY18" fmla="*/ 255435 h 332573"/>
              <a:gd name="connsiteX19" fmla="*/ 290822 w 393407"/>
              <a:gd name="connsiteY19" fmla="*/ 237420 h 332573"/>
              <a:gd name="connsiteX20" fmla="*/ 290822 w 393407"/>
              <a:gd name="connsiteY20" fmla="*/ 303935 h 332573"/>
              <a:gd name="connsiteX21" fmla="*/ 272090 w 393407"/>
              <a:gd name="connsiteY21" fmla="*/ 304859 h 332573"/>
              <a:gd name="connsiteX22" fmla="*/ 272090 w 393407"/>
              <a:gd name="connsiteY22" fmla="*/ 286383 h 332573"/>
              <a:gd name="connsiteX23" fmla="*/ 290822 w 393407"/>
              <a:gd name="connsiteY23" fmla="*/ 285459 h 332573"/>
              <a:gd name="connsiteX24" fmla="*/ 290822 w 393407"/>
              <a:gd name="connsiteY24" fmla="*/ 303935 h 332573"/>
              <a:gd name="connsiteX25" fmla="*/ 253357 w 393407"/>
              <a:gd name="connsiteY25" fmla="*/ 258668 h 332573"/>
              <a:gd name="connsiteX26" fmla="*/ 253357 w 393407"/>
              <a:gd name="connsiteY26" fmla="*/ 240192 h 332573"/>
              <a:gd name="connsiteX27" fmla="*/ 272090 w 393407"/>
              <a:gd name="connsiteY27" fmla="*/ 239268 h 332573"/>
              <a:gd name="connsiteX28" fmla="*/ 272090 w 393407"/>
              <a:gd name="connsiteY28" fmla="*/ 257744 h 332573"/>
              <a:gd name="connsiteX29" fmla="*/ 253357 w 393407"/>
              <a:gd name="connsiteY29" fmla="*/ 258668 h 332573"/>
              <a:gd name="connsiteX30" fmla="*/ 253357 w 393407"/>
              <a:gd name="connsiteY30" fmla="*/ 304859 h 332573"/>
              <a:gd name="connsiteX31" fmla="*/ 234625 w 393407"/>
              <a:gd name="connsiteY31" fmla="*/ 303935 h 332573"/>
              <a:gd name="connsiteX32" fmla="*/ 234625 w 393407"/>
              <a:gd name="connsiteY32" fmla="*/ 286383 h 332573"/>
              <a:gd name="connsiteX33" fmla="*/ 243991 w 393407"/>
              <a:gd name="connsiteY33" fmla="*/ 286383 h 332573"/>
              <a:gd name="connsiteX34" fmla="*/ 253357 w 393407"/>
              <a:gd name="connsiteY34" fmla="*/ 286383 h 332573"/>
              <a:gd name="connsiteX35" fmla="*/ 253357 w 393407"/>
              <a:gd name="connsiteY35" fmla="*/ 304859 h 332573"/>
              <a:gd name="connsiteX36" fmla="*/ 215892 w 393407"/>
              <a:gd name="connsiteY36" fmla="*/ 239268 h 332573"/>
              <a:gd name="connsiteX37" fmla="*/ 234625 w 393407"/>
              <a:gd name="connsiteY37" fmla="*/ 240192 h 332573"/>
              <a:gd name="connsiteX38" fmla="*/ 234625 w 393407"/>
              <a:gd name="connsiteY38" fmla="*/ 258668 h 332573"/>
              <a:gd name="connsiteX39" fmla="*/ 215892 w 393407"/>
              <a:gd name="connsiteY39" fmla="*/ 257744 h 332573"/>
              <a:gd name="connsiteX40" fmla="*/ 215892 w 393407"/>
              <a:gd name="connsiteY40" fmla="*/ 239268 h 332573"/>
              <a:gd name="connsiteX41" fmla="*/ 215892 w 393407"/>
              <a:gd name="connsiteY41" fmla="*/ 301625 h 332573"/>
              <a:gd name="connsiteX42" fmla="*/ 197160 w 393407"/>
              <a:gd name="connsiteY42" fmla="*/ 298392 h 332573"/>
              <a:gd name="connsiteX43" fmla="*/ 197160 w 393407"/>
              <a:gd name="connsiteY43" fmla="*/ 283611 h 332573"/>
              <a:gd name="connsiteX44" fmla="*/ 215892 w 393407"/>
              <a:gd name="connsiteY44" fmla="*/ 285459 h 332573"/>
              <a:gd name="connsiteX45" fmla="*/ 215892 w 393407"/>
              <a:gd name="connsiteY45" fmla="*/ 301625 h 332573"/>
              <a:gd name="connsiteX46" fmla="*/ 178427 w 393407"/>
              <a:gd name="connsiteY46" fmla="*/ 252201 h 332573"/>
              <a:gd name="connsiteX47" fmla="*/ 178427 w 393407"/>
              <a:gd name="connsiteY47" fmla="*/ 234187 h 332573"/>
              <a:gd name="connsiteX48" fmla="*/ 197160 w 393407"/>
              <a:gd name="connsiteY48" fmla="*/ 236958 h 332573"/>
              <a:gd name="connsiteX49" fmla="*/ 197160 w 393407"/>
              <a:gd name="connsiteY49" fmla="*/ 255435 h 332573"/>
              <a:gd name="connsiteX50" fmla="*/ 178427 w 393407"/>
              <a:gd name="connsiteY50" fmla="*/ 252201 h 332573"/>
              <a:gd name="connsiteX51" fmla="*/ 178427 w 393407"/>
              <a:gd name="connsiteY51" fmla="*/ 292849 h 332573"/>
              <a:gd name="connsiteX52" fmla="*/ 159695 w 393407"/>
              <a:gd name="connsiteY52" fmla="*/ 277144 h 332573"/>
              <a:gd name="connsiteX53" fmla="*/ 159695 w 393407"/>
              <a:gd name="connsiteY53" fmla="*/ 276221 h 332573"/>
              <a:gd name="connsiteX54" fmla="*/ 160163 w 393407"/>
              <a:gd name="connsiteY54" fmla="*/ 276221 h 332573"/>
              <a:gd name="connsiteX55" fmla="*/ 163909 w 393407"/>
              <a:gd name="connsiteY55" fmla="*/ 277144 h 332573"/>
              <a:gd name="connsiteX56" fmla="*/ 178427 w 393407"/>
              <a:gd name="connsiteY56" fmla="*/ 280378 h 332573"/>
              <a:gd name="connsiteX57" fmla="*/ 178427 w 393407"/>
              <a:gd name="connsiteY57" fmla="*/ 292849 h 332573"/>
              <a:gd name="connsiteX58" fmla="*/ 103497 w 393407"/>
              <a:gd name="connsiteY58" fmla="*/ 230030 h 332573"/>
              <a:gd name="connsiteX59" fmla="*/ 112863 w 393407"/>
              <a:gd name="connsiteY59" fmla="*/ 230492 h 332573"/>
              <a:gd name="connsiteX60" fmla="*/ 112863 w 393407"/>
              <a:gd name="connsiteY60" fmla="*/ 230954 h 332573"/>
              <a:gd name="connsiteX61" fmla="*/ 117546 w 393407"/>
              <a:gd name="connsiteY61" fmla="*/ 248968 h 332573"/>
              <a:gd name="connsiteX62" fmla="*/ 103497 w 393407"/>
              <a:gd name="connsiteY62" fmla="*/ 248044 h 332573"/>
              <a:gd name="connsiteX63" fmla="*/ 103497 w 393407"/>
              <a:gd name="connsiteY63" fmla="*/ 230030 h 332573"/>
              <a:gd name="connsiteX64" fmla="*/ 84765 w 393407"/>
              <a:gd name="connsiteY64" fmla="*/ 174601 h 332573"/>
              <a:gd name="connsiteX65" fmla="*/ 103497 w 393407"/>
              <a:gd name="connsiteY65" fmla="*/ 177372 h 332573"/>
              <a:gd name="connsiteX66" fmla="*/ 103497 w 393407"/>
              <a:gd name="connsiteY66" fmla="*/ 195849 h 332573"/>
              <a:gd name="connsiteX67" fmla="*/ 84765 w 393407"/>
              <a:gd name="connsiteY67" fmla="*/ 192615 h 332573"/>
              <a:gd name="connsiteX68" fmla="*/ 84765 w 393407"/>
              <a:gd name="connsiteY68" fmla="*/ 174601 h 332573"/>
              <a:gd name="connsiteX69" fmla="*/ 84765 w 393407"/>
              <a:gd name="connsiteY69" fmla="*/ 246197 h 332573"/>
              <a:gd name="connsiteX70" fmla="*/ 66032 w 393407"/>
              <a:gd name="connsiteY70" fmla="*/ 242963 h 332573"/>
              <a:gd name="connsiteX71" fmla="*/ 66032 w 393407"/>
              <a:gd name="connsiteY71" fmla="*/ 224949 h 332573"/>
              <a:gd name="connsiteX72" fmla="*/ 84765 w 393407"/>
              <a:gd name="connsiteY72" fmla="*/ 227720 h 332573"/>
              <a:gd name="connsiteX73" fmla="*/ 84765 w 393407"/>
              <a:gd name="connsiteY73" fmla="*/ 246197 h 332573"/>
              <a:gd name="connsiteX74" fmla="*/ 47300 w 393407"/>
              <a:gd name="connsiteY74" fmla="*/ 170906 h 332573"/>
              <a:gd name="connsiteX75" fmla="*/ 47300 w 393407"/>
              <a:gd name="connsiteY75" fmla="*/ 162591 h 332573"/>
              <a:gd name="connsiteX76" fmla="*/ 66032 w 393407"/>
              <a:gd name="connsiteY76" fmla="*/ 169520 h 332573"/>
              <a:gd name="connsiteX77" fmla="*/ 66032 w 393407"/>
              <a:gd name="connsiteY77" fmla="*/ 186611 h 332573"/>
              <a:gd name="connsiteX78" fmla="*/ 47300 w 393407"/>
              <a:gd name="connsiteY78" fmla="*/ 170906 h 332573"/>
              <a:gd name="connsiteX79" fmla="*/ 47300 w 393407"/>
              <a:gd name="connsiteY79" fmla="*/ 237420 h 332573"/>
              <a:gd name="connsiteX80" fmla="*/ 28567 w 393407"/>
              <a:gd name="connsiteY80" fmla="*/ 221716 h 332573"/>
              <a:gd name="connsiteX81" fmla="*/ 28567 w 393407"/>
              <a:gd name="connsiteY81" fmla="*/ 213401 h 332573"/>
              <a:gd name="connsiteX82" fmla="*/ 47300 w 393407"/>
              <a:gd name="connsiteY82" fmla="*/ 220330 h 332573"/>
              <a:gd name="connsiteX83" fmla="*/ 47300 w 393407"/>
              <a:gd name="connsiteY83" fmla="*/ 237420 h 332573"/>
              <a:gd name="connsiteX84" fmla="*/ 28567 w 393407"/>
              <a:gd name="connsiteY84" fmla="*/ 93305 h 332573"/>
              <a:gd name="connsiteX85" fmla="*/ 47300 w 393407"/>
              <a:gd name="connsiteY85" fmla="*/ 100234 h 332573"/>
              <a:gd name="connsiteX86" fmla="*/ 47300 w 393407"/>
              <a:gd name="connsiteY86" fmla="*/ 117324 h 332573"/>
              <a:gd name="connsiteX87" fmla="*/ 28567 w 393407"/>
              <a:gd name="connsiteY87" fmla="*/ 101620 h 332573"/>
              <a:gd name="connsiteX88" fmla="*/ 28567 w 393407"/>
              <a:gd name="connsiteY88" fmla="*/ 93305 h 332573"/>
              <a:gd name="connsiteX89" fmla="*/ 84765 w 393407"/>
              <a:gd name="connsiteY89" fmla="*/ 108086 h 332573"/>
              <a:gd name="connsiteX90" fmla="*/ 84765 w 393407"/>
              <a:gd name="connsiteY90" fmla="*/ 126563 h 332573"/>
              <a:gd name="connsiteX91" fmla="*/ 66032 w 393407"/>
              <a:gd name="connsiteY91" fmla="*/ 123329 h 332573"/>
              <a:gd name="connsiteX92" fmla="*/ 66032 w 393407"/>
              <a:gd name="connsiteY92" fmla="*/ 105315 h 332573"/>
              <a:gd name="connsiteX93" fmla="*/ 84765 w 393407"/>
              <a:gd name="connsiteY93" fmla="*/ 108086 h 332573"/>
              <a:gd name="connsiteX94" fmla="*/ 131596 w 393407"/>
              <a:gd name="connsiteY94" fmla="*/ 27714 h 332573"/>
              <a:gd name="connsiteX95" fmla="*/ 234625 w 393407"/>
              <a:gd name="connsiteY95" fmla="*/ 55429 h 332573"/>
              <a:gd name="connsiteX96" fmla="*/ 131596 w 393407"/>
              <a:gd name="connsiteY96" fmla="*/ 83143 h 332573"/>
              <a:gd name="connsiteX97" fmla="*/ 28567 w 393407"/>
              <a:gd name="connsiteY97" fmla="*/ 55429 h 332573"/>
              <a:gd name="connsiteX98" fmla="*/ 131596 w 393407"/>
              <a:gd name="connsiteY98" fmla="*/ 27714 h 332573"/>
              <a:gd name="connsiteX99" fmla="*/ 159695 w 393407"/>
              <a:gd name="connsiteY99" fmla="*/ 246659 h 332573"/>
              <a:gd name="connsiteX100" fmla="*/ 140962 w 393407"/>
              <a:gd name="connsiteY100" fmla="*/ 230954 h 332573"/>
              <a:gd name="connsiteX101" fmla="*/ 140962 w 393407"/>
              <a:gd name="connsiteY101" fmla="*/ 222639 h 332573"/>
              <a:gd name="connsiteX102" fmla="*/ 159695 w 393407"/>
              <a:gd name="connsiteY102" fmla="*/ 229568 h 332573"/>
              <a:gd name="connsiteX103" fmla="*/ 159695 w 393407"/>
              <a:gd name="connsiteY103" fmla="*/ 246659 h 332573"/>
              <a:gd name="connsiteX104" fmla="*/ 215892 w 393407"/>
              <a:gd name="connsiteY104" fmla="*/ 117324 h 332573"/>
              <a:gd name="connsiteX105" fmla="*/ 215892 w 393407"/>
              <a:gd name="connsiteY105" fmla="*/ 100696 h 332573"/>
              <a:gd name="connsiteX106" fmla="*/ 234625 w 393407"/>
              <a:gd name="connsiteY106" fmla="*/ 93305 h 332573"/>
              <a:gd name="connsiteX107" fmla="*/ 234625 w 393407"/>
              <a:gd name="connsiteY107" fmla="*/ 101620 h 332573"/>
              <a:gd name="connsiteX108" fmla="*/ 215892 w 393407"/>
              <a:gd name="connsiteY108" fmla="*/ 117324 h 332573"/>
              <a:gd name="connsiteX109" fmla="*/ 178427 w 393407"/>
              <a:gd name="connsiteY109" fmla="*/ 126101 h 332573"/>
              <a:gd name="connsiteX110" fmla="*/ 178427 w 393407"/>
              <a:gd name="connsiteY110" fmla="*/ 108086 h 332573"/>
              <a:gd name="connsiteX111" fmla="*/ 197160 w 393407"/>
              <a:gd name="connsiteY111" fmla="*/ 105315 h 332573"/>
              <a:gd name="connsiteX112" fmla="*/ 197160 w 393407"/>
              <a:gd name="connsiteY112" fmla="*/ 122867 h 332573"/>
              <a:gd name="connsiteX113" fmla="*/ 178427 w 393407"/>
              <a:gd name="connsiteY113" fmla="*/ 126101 h 332573"/>
              <a:gd name="connsiteX114" fmla="*/ 140962 w 393407"/>
              <a:gd name="connsiteY114" fmla="*/ 129334 h 332573"/>
              <a:gd name="connsiteX115" fmla="*/ 140962 w 393407"/>
              <a:gd name="connsiteY115" fmla="*/ 110858 h 332573"/>
              <a:gd name="connsiteX116" fmla="*/ 159695 w 393407"/>
              <a:gd name="connsiteY116" fmla="*/ 109934 h 332573"/>
              <a:gd name="connsiteX117" fmla="*/ 159695 w 393407"/>
              <a:gd name="connsiteY117" fmla="*/ 128410 h 332573"/>
              <a:gd name="connsiteX118" fmla="*/ 140962 w 393407"/>
              <a:gd name="connsiteY118" fmla="*/ 129334 h 332573"/>
              <a:gd name="connsiteX119" fmla="*/ 103497 w 393407"/>
              <a:gd name="connsiteY119" fmla="*/ 128410 h 332573"/>
              <a:gd name="connsiteX120" fmla="*/ 103497 w 393407"/>
              <a:gd name="connsiteY120" fmla="*/ 109934 h 332573"/>
              <a:gd name="connsiteX121" fmla="*/ 122230 w 393407"/>
              <a:gd name="connsiteY121" fmla="*/ 110858 h 332573"/>
              <a:gd name="connsiteX122" fmla="*/ 122230 w 393407"/>
              <a:gd name="connsiteY122" fmla="*/ 129334 h 332573"/>
              <a:gd name="connsiteX123" fmla="*/ 103497 w 393407"/>
              <a:gd name="connsiteY123" fmla="*/ 128410 h 332573"/>
              <a:gd name="connsiteX124" fmla="*/ 347020 w 393407"/>
              <a:gd name="connsiteY124" fmla="*/ 184763 h 332573"/>
              <a:gd name="connsiteX125" fmla="*/ 243991 w 393407"/>
              <a:gd name="connsiteY125" fmla="*/ 212477 h 332573"/>
              <a:gd name="connsiteX126" fmla="*/ 140962 w 393407"/>
              <a:gd name="connsiteY126" fmla="*/ 184763 h 332573"/>
              <a:gd name="connsiteX127" fmla="*/ 243991 w 393407"/>
              <a:gd name="connsiteY127" fmla="*/ 157048 h 332573"/>
              <a:gd name="connsiteX128" fmla="*/ 347020 w 393407"/>
              <a:gd name="connsiteY128" fmla="*/ 184763 h 332573"/>
              <a:gd name="connsiteX129" fmla="*/ 375118 w 393407"/>
              <a:gd name="connsiteY129" fmla="*/ 198620 h 332573"/>
              <a:gd name="connsiteX130" fmla="*/ 375118 w 393407"/>
              <a:gd name="connsiteY130" fmla="*/ 184763 h 332573"/>
              <a:gd name="connsiteX131" fmla="*/ 324072 w 393407"/>
              <a:gd name="connsiteY131" fmla="*/ 138572 h 332573"/>
              <a:gd name="connsiteX132" fmla="*/ 280519 w 393407"/>
              <a:gd name="connsiteY132" fmla="*/ 131182 h 332573"/>
              <a:gd name="connsiteX133" fmla="*/ 280988 w 393407"/>
              <a:gd name="connsiteY133" fmla="*/ 124715 h 332573"/>
              <a:gd name="connsiteX134" fmla="*/ 262255 w 393407"/>
              <a:gd name="connsiteY134" fmla="*/ 92381 h 332573"/>
              <a:gd name="connsiteX135" fmla="*/ 262255 w 393407"/>
              <a:gd name="connsiteY135" fmla="*/ 55429 h 332573"/>
              <a:gd name="connsiteX136" fmla="*/ 211209 w 393407"/>
              <a:gd name="connsiteY136" fmla="*/ 9238 h 332573"/>
              <a:gd name="connsiteX137" fmla="*/ 131128 w 393407"/>
              <a:gd name="connsiteY137" fmla="*/ 0 h 332573"/>
              <a:gd name="connsiteX138" fmla="*/ 0 w 393407"/>
              <a:gd name="connsiteY138" fmla="*/ 55429 h 332573"/>
              <a:gd name="connsiteX139" fmla="*/ 0 w 393407"/>
              <a:gd name="connsiteY139" fmla="*/ 101620 h 332573"/>
              <a:gd name="connsiteX140" fmla="*/ 18732 w 393407"/>
              <a:gd name="connsiteY140" fmla="*/ 133953 h 332573"/>
              <a:gd name="connsiteX141" fmla="*/ 18732 w 393407"/>
              <a:gd name="connsiteY141" fmla="*/ 142729 h 332573"/>
              <a:gd name="connsiteX142" fmla="*/ 0 w 393407"/>
              <a:gd name="connsiteY142" fmla="*/ 175525 h 332573"/>
              <a:gd name="connsiteX143" fmla="*/ 0 w 393407"/>
              <a:gd name="connsiteY143" fmla="*/ 221716 h 332573"/>
              <a:gd name="connsiteX144" fmla="*/ 51046 w 393407"/>
              <a:gd name="connsiteY144" fmla="*/ 267906 h 332573"/>
              <a:gd name="connsiteX145" fmla="*/ 131128 w 393407"/>
              <a:gd name="connsiteY145" fmla="*/ 277144 h 332573"/>
              <a:gd name="connsiteX146" fmla="*/ 182174 w 393407"/>
              <a:gd name="connsiteY146" fmla="*/ 323335 h 332573"/>
              <a:gd name="connsiteX147" fmla="*/ 262255 w 393407"/>
              <a:gd name="connsiteY147" fmla="*/ 332573 h 332573"/>
              <a:gd name="connsiteX148" fmla="*/ 393383 w 393407"/>
              <a:gd name="connsiteY148" fmla="*/ 277144 h 332573"/>
              <a:gd name="connsiteX149" fmla="*/ 393383 w 393407"/>
              <a:gd name="connsiteY149" fmla="*/ 230954 h 332573"/>
              <a:gd name="connsiteX150" fmla="*/ 375118 w 393407"/>
              <a:gd name="connsiteY150" fmla="*/ 198620 h 3325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Lst>
            <a:rect l="l" t="t" r="r" b="b"/>
            <a:pathLst>
              <a:path w="393407" h="332573">
                <a:moveTo>
                  <a:pt x="365752" y="277144"/>
                </a:moveTo>
                <a:cubicBezTo>
                  <a:pt x="365752" y="283149"/>
                  <a:pt x="358727" y="288692"/>
                  <a:pt x="347020" y="292849"/>
                </a:cubicBezTo>
                <a:lnTo>
                  <a:pt x="347020" y="276221"/>
                </a:lnTo>
                <a:cubicBezTo>
                  <a:pt x="353576" y="274373"/>
                  <a:pt x="360132" y="271602"/>
                  <a:pt x="365752" y="268830"/>
                </a:cubicBezTo>
                <a:lnTo>
                  <a:pt x="365752" y="277144"/>
                </a:lnTo>
                <a:close/>
                <a:moveTo>
                  <a:pt x="328287" y="246659"/>
                </a:moveTo>
                <a:lnTo>
                  <a:pt x="328287" y="230030"/>
                </a:lnTo>
                <a:cubicBezTo>
                  <a:pt x="334843" y="228182"/>
                  <a:pt x="341400" y="225411"/>
                  <a:pt x="347020" y="222639"/>
                </a:cubicBezTo>
                <a:lnTo>
                  <a:pt x="347020" y="230954"/>
                </a:lnTo>
                <a:cubicBezTo>
                  <a:pt x="347020" y="236958"/>
                  <a:pt x="339995" y="242501"/>
                  <a:pt x="328287" y="246659"/>
                </a:cubicBezTo>
                <a:close/>
                <a:moveTo>
                  <a:pt x="328287" y="298392"/>
                </a:moveTo>
                <a:cubicBezTo>
                  <a:pt x="322667" y="299778"/>
                  <a:pt x="316111" y="300702"/>
                  <a:pt x="309555" y="301625"/>
                </a:cubicBezTo>
                <a:lnTo>
                  <a:pt x="309555" y="283611"/>
                </a:lnTo>
                <a:cubicBezTo>
                  <a:pt x="315643" y="282687"/>
                  <a:pt x="322199" y="281763"/>
                  <a:pt x="328287" y="280840"/>
                </a:cubicBezTo>
                <a:lnTo>
                  <a:pt x="328287" y="298392"/>
                </a:lnTo>
                <a:close/>
                <a:moveTo>
                  <a:pt x="290822" y="237420"/>
                </a:moveTo>
                <a:cubicBezTo>
                  <a:pt x="296910" y="236497"/>
                  <a:pt x="303467" y="235573"/>
                  <a:pt x="309555" y="234649"/>
                </a:cubicBezTo>
                <a:lnTo>
                  <a:pt x="309555" y="252201"/>
                </a:lnTo>
                <a:cubicBezTo>
                  <a:pt x="303935" y="253587"/>
                  <a:pt x="297378" y="254511"/>
                  <a:pt x="290822" y="255435"/>
                </a:cubicBezTo>
                <a:lnTo>
                  <a:pt x="290822" y="237420"/>
                </a:lnTo>
                <a:close/>
                <a:moveTo>
                  <a:pt x="290822" y="303935"/>
                </a:moveTo>
                <a:cubicBezTo>
                  <a:pt x="284734" y="304397"/>
                  <a:pt x="278646" y="304859"/>
                  <a:pt x="272090" y="304859"/>
                </a:cubicBezTo>
                <a:lnTo>
                  <a:pt x="272090" y="286383"/>
                </a:lnTo>
                <a:cubicBezTo>
                  <a:pt x="277709" y="286383"/>
                  <a:pt x="284266" y="285921"/>
                  <a:pt x="290822" y="285459"/>
                </a:cubicBezTo>
                <a:lnTo>
                  <a:pt x="290822" y="303935"/>
                </a:lnTo>
                <a:close/>
                <a:moveTo>
                  <a:pt x="253357" y="258668"/>
                </a:moveTo>
                <a:lnTo>
                  <a:pt x="253357" y="240192"/>
                </a:lnTo>
                <a:cubicBezTo>
                  <a:pt x="258977" y="240192"/>
                  <a:pt x="265533" y="239730"/>
                  <a:pt x="272090" y="239268"/>
                </a:cubicBezTo>
                <a:lnTo>
                  <a:pt x="272090" y="257744"/>
                </a:lnTo>
                <a:cubicBezTo>
                  <a:pt x="266002" y="258206"/>
                  <a:pt x="259913" y="258206"/>
                  <a:pt x="253357" y="258668"/>
                </a:cubicBezTo>
                <a:close/>
                <a:moveTo>
                  <a:pt x="253357" y="304859"/>
                </a:moveTo>
                <a:cubicBezTo>
                  <a:pt x="246801" y="304859"/>
                  <a:pt x="240713" y="304397"/>
                  <a:pt x="234625" y="303935"/>
                </a:cubicBezTo>
                <a:lnTo>
                  <a:pt x="234625" y="286383"/>
                </a:lnTo>
                <a:cubicBezTo>
                  <a:pt x="237903" y="286383"/>
                  <a:pt x="240713" y="286383"/>
                  <a:pt x="243991" y="286383"/>
                </a:cubicBezTo>
                <a:cubicBezTo>
                  <a:pt x="246801" y="286383"/>
                  <a:pt x="250079" y="286383"/>
                  <a:pt x="253357" y="286383"/>
                </a:cubicBezTo>
                <a:lnTo>
                  <a:pt x="253357" y="304859"/>
                </a:lnTo>
                <a:close/>
                <a:moveTo>
                  <a:pt x="215892" y="239268"/>
                </a:moveTo>
                <a:cubicBezTo>
                  <a:pt x="221980" y="239730"/>
                  <a:pt x="228068" y="240192"/>
                  <a:pt x="234625" y="240192"/>
                </a:cubicBezTo>
                <a:lnTo>
                  <a:pt x="234625" y="258668"/>
                </a:lnTo>
                <a:cubicBezTo>
                  <a:pt x="228068" y="258668"/>
                  <a:pt x="221980" y="258206"/>
                  <a:pt x="215892" y="257744"/>
                </a:cubicBezTo>
                <a:lnTo>
                  <a:pt x="215892" y="239268"/>
                </a:lnTo>
                <a:close/>
                <a:moveTo>
                  <a:pt x="215892" y="301625"/>
                </a:moveTo>
                <a:cubicBezTo>
                  <a:pt x="209336" y="300702"/>
                  <a:pt x="202779" y="299778"/>
                  <a:pt x="197160" y="298392"/>
                </a:cubicBezTo>
                <a:lnTo>
                  <a:pt x="197160" y="283611"/>
                </a:lnTo>
                <a:cubicBezTo>
                  <a:pt x="203248" y="284535"/>
                  <a:pt x="209336" y="284997"/>
                  <a:pt x="215892" y="285459"/>
                </a:cubicBezTo>
                <a:lnTo>
                  <a:pt x="215892" y="301625"/>
                </a:lnTo>
                <a:close/>
                <a:moveTo>
                  <a:pt x="178427" y="252201"/>
                </a:moveTo>
                <a:lnTo>
                  <a:pt x="178427" y="234187"/>
                </a:lnTo>
                <a:cubicBezTo>
                  <a:pt x="184515" y="235111"/>
                  <a:pt x="190603" y="236497"/>
                  <a:pt x="197160" y="236958"/>
                </a:cubicBezTo>
                <a:lnTo>
                  <a:pt x="197160" y="255435"/>
                </a:lnTo>
                <a:cubicBezTo>
                  <a:pt x="190603" y="254511"/>
                  <a:pt x="184047" y="253587"/>
                  <a:pt x="178427" y="252201"/>
                </a:cubicBezTo>
                <a:close/>
                <a:moveTo>
                  <a:pt x="178427" y="292849"/>
                </a:moveTo>
                <a:cubicBezTo>
                  <a:pt x="166719" y="288230"/>
                  <a:pt x="159695" y="282687"/>
                  <a:pt x="159695" y="277144"/>
                </a:cubicBezTo>
                <a:lnTo>
                  <a:pt x="159695" y="276221"/>
                </a:lnTo>
                <a:cubicBezTo>
                  <a:pt x="159695" y="276221"/>
                  <a:pt x="159695" y="276221"/>
                  <a:pt x="160163" y="276221"/>
                </a:cubicBezTo>
                <a:cubicBezTo>
                  <a:pt x="161568" y="276682"/>
                  <a:pt x="162504" y="277144"/>
                  <a:pt x="163909" y="277144"/>
                </a:cubicBezTo>
                <a:cubicBezTo>
                  <a:pt x="168593" y="278530"/>
                  <a:pt x="173276" y="279454"/>
                  <a:pt x="178427" y="280378"/>
                </a:cubicBezTo>
                <a:lnTo>
                  <a:pt x="178427" y="292849"/>
                </a:lnTo>
                <a:close/>
                <a:moveTo>
                  <a:pt x="103497" y="230030"/>
                </a:moveTo>
                <a:cubicBezTo>
                  <a:pt x="106775" y="230030"/>
                  <a:pt x="109585" y="230492"/>
                  <a:pt x="112863" y="230492"/>
                </a:cubicBezTo>
                <a:lnTo>
                  <a:pt x="112863" y="230954"/>
                </a:lnTo>
                <a:cubicBezTo>
                  <a:pt x="112863" y="237420"/>
                  <a:pt x="114268" y="243887"/>
                  <a:pt x="117546" y="248968"/>
                </a:cubicBezTo>
                <a:cubicBezTo>
                  <a:pt x="112863" y="248968"/>
                  <a:pt x="108180" y="248506"/>
                  <a:pt x="103497" y="248044"/>
                </a:cubicBezTo>
                <a:lnTo>
                  <a:pt x="103497" y="230030"/>
                </a:lnTo>
                <a:close/>
                <a:moveTo>
                  <a:pt x="84765" y="174601"/>
                </a:moveTo>
                <a:cubicBezTo>
                  <a:pt x="90853" y="175525"/>
                  <a:pt x="96941" y="176910"/>
                  <a:pt x="103497" y="177372"/>
                </a:cubicBezTo>
                <a:lnTo>
                  <a:pt x="103497" y="195849"/>
                </a:lnTo>
                <a:cubicBezTo>
                  <a:pt x="96941" y="194925"/>
                  <a:pt x="90384" y="194001"/>
                  <a:pt x="84765" y="192615"/>
                </a:cubicBezTo>
                <a:lnTo>
                  <a:pt x="84765" y="174601"/>
                </a:lnTo>
                <a:close/>
                <a:moveTo>
                  <a:pt x="84765" y="246197"/>
                </a:moveTo>
                <a:cubicBezTo>
                  <a:pt x="78208" y="245273"/>
                  <a:pt x="71652" y="244349"/>
                  <a:pt x="66032" y="242963"/>
                </a:cubicBezTo>
                <a:lnTo>
                  <a:pt x="66032" y="224949"/>
                </a:lnTo>
                <a:cubicBezTo>
                  <a:pt x="72120" y="225873"/>
                  <a:pt x="78208" y="227258"/>
                  <a:pt x="84765" y="227720"/>
                </a:cubicBezTo>
                <a:lnTo>
                  <a:pt x="84765" y="246197"/>
                </a:lnTo>
                <a:close/>
                <a:moveTo>
                  <a:pt x="47300" y="170906"/>
                </a:moveTo>
                <a:lnTo>
                  <a:pt x="47300" y="162591"/>
                </a:lnTo>
                <a:cubicBezTo>
                  <a:pt x="52919" y="165363"/>
                  <a:pt x="59007" y="167672"/>
                  <a:pt x="66032" y="169520"/>
                </a:cubicBezTo>
                <a:lnTo>
                  <a:pt x="66032" y="186611"/>
                </a:lnTo>
                <a:cubicBezTo>
                  <a:pt x="54324" y="182453"/>
                  <a:pt x="47300" y="176910"/>
                  <a:pt x="47300" y="170906"/>
                </a:cubicBezTo>
                <a:close/>
                <a:moveTo>
                  <a:pt x="47300" y="237420"/>
                </a:moveTo>
                <a:cubicBezTo>
                  <a:pt x="35592" y="232801"/>
                  <a:pt x="28567" y="227258"/>
                  <a:pt x="28567" y="221716"/>
                </a:cubicBezTo>
                <a:lnTo>
                  <a:pt x="28567" y="213401"/>
                </a:lnTo>
                <a:cubicBezTo>
                  <a:pt x="34187" y="216173"/>
                  <a:pt x="40275" y="218482"/>
                  <a:pt x="47300" y="220330"/>
                </a:cubicBezTo>
                <a:lnTo>
                  <a:pt x="47300" y="237420"/>
                </a:lnTo>
                <a:close/>
                <a:moveTo>
                  <a:pt x="28567" y="93305"/>
                </a:moveTo>
                <a:cubicBezTo>
                  <a:pt x="34187" y="96077"/>
                  <a:pt x="40275" y="98386"/>
                  <a:pt x="47300" y="100234"/>
                </a:cubicBezTo>
                <a:lnTo>
                  <a:pt x="47300" y="117324"/>
                </a:lnTo>
                <a:cubicBezTo>
                  <a:pt x="35592" y="112705"/>
                  <a:pt x="28567" y="107162"/>
                  <a:pt x="28567" y="101620"/>
                </a:cubicBezTo>
                <a:lnTo>
                  <a:pt x="28567" y="93305"/>
                </a:lnTo>
                <a:close/>
                <a:moveTo>
                  <a:pt x="84765" y="108086"/>
                </a:moveTo>
                <a:lnTo>
                  <a:pt x="84765" y="126563"/>
                </a:lnTo>
                <a:cubicBezTo>
                  <a:pt x="78208" y="125639"/>
                  <a:pt x="71652" y="124715"/>
                  <a:pt x="66032" y="123329"/>
                </a:cubicBezTo>
                <a:lnTo>
                  <a:pt x="66032" y="105315"/>
                </a:lnTo>
                <a:cubicBezTo>
                  <a:pt x="72120" y="106239"/>
                  <a:pt x="78208" y="107162"/>
                  <a:pt x="84765" y="108086"/>
                </a:cubicBezTo>
                <a:close/>
                <a:moveTo>
                  <a:pt x="131596" y="27714"/>
                </a:moveTo>
                <a:cubicBezTo>
                  <a:pt x="188730" y="27714"/>
                  <a:pt x="234625" y="40186"/>
                  <a:pt x="234625" y="55429"/>
                </a:cubicBezTo>
                <a:cubicBezTo>
                  <a:pt x="234625" y="70672"/>
                  <a:pt x="188730" y="83143"/>
                  <a:pt x="131596" y="83143"/>
                </a:cubicBezTo>
                <a:cubicBezTo>
                  <a:pt x="74462" y="83143"/>
                  <a:pt x="28567" y="70672"/>
                  <a:pt x="28567" y="55429"/>
                </a:cubicBezTo>
                <a:cubicBezTo>
                  <a:pt x="28567" y="40186"/>
                  <a:pt x="74462" y="27714"/>
                  <a:pt x="131596" y="27714"/>
                </a:cubicBezTo>
                <a:close/>
                <a:moveTo>
                  <a:pt x="159695" y="246659"/>
                </a:moveTo>
                <a:cubicBezTo>
                  <a:pt x="147987" y="242039"/>
                  <a:pt x="140962" y="236497"/>
                  <a:pt x="140962" y="230954"/>
                </a:cubicBezTo>
                <a:lnTo>
                  <a:pt x="140962" y="222639"/>
                </a:lnTo>
                <a:cubicBezTo>
                  <a:pt x="146582" y="225411"/>
                  <a:pt x="152670" y="227720"/>
                  <a:pt x="159695" y="229568"/>
                </a:cubicBezTo>
                <a:lnTo>
                  <a:pt x="159695" y="246659"/>
                </a:lnTo>
                <a:close/>
                <a:moveTo>
                  <a:pt x="215892" y="117324"/>
                </a:moveTo>
                <a:lnTo>
                  <a:pt x="215892" y="100696"/>
                </a:lnTo>
                <a:cubicBezTo>
                  <a:pt x="222448" y="98848"/>
                  <a:pt x="229005" y="96077"/>
                  <a:pt x="234625" y="93305"/>
                </a:cubicBezTo>
                <a:lnTo>
                  <a:pt x="234625" y="101620"/>
                </a:lnTo>
                <a:cubicBezTo>
                  <a:pt x="234625" y="107624"/>
                  <a:pt x="227600" y="113167"/>
                  <a:pt x="215892" y="117324"/>
                </a:cubicBezTo>
                <a:close/>
                <a:moveTo>
                  <a:pt x="178427" y="126101"/>
                </a:moveTo>
                <a:lnTo>
                  <a:pt x="178427" y="108086"/>
                </a:lnTo>
                <a:cubicBezTo>
                  <a:pt x="184515" y="107162"/>
                  <a:pt x="191072" y="106239"/>
                  <a:pt x="197160" y="105315"/>
                </a:cubicBezTo>
                <a:lnTo>
                  <a:pt x="197160" y="122867"/>
                </a:lnTo>
                <a:cubicBezTo>
                  <a:pt x="191540" y="124253"/>
                  <a:pt x="184983" y="125177"/>
                  <a:pt x="178427" y="126101"/>
                </a:cubicBezTo>
                <a:close/>
                <a:moveTo>
                  <a:pt x="140962" y="129334"/>
                </a:moveTo>
                <a:lnTo>
                  <a:pt x="140962" y="110858"/>
                </a:lnTo>
                <a:cubicBezTo>
                  <a:pt x="146582" y="110858"/>
                  <a:pt x="153138" y="110396"/>
                  <a:pt x="159695" y="109934"/>
                </a:cubicBezTo>
                <a:lnTo>
                  <a:pt x="159695" y="128410"/>
                </a:lnTo>
                <a:cubicBezTo>
                  <a:pt x="153607" y="128872"/>
                  <a:pt x="147518" y="128872"/>
                  <a:pt x="140962" y="129334"/>
                </a:cubicBezTo>
                <a:close/>
                <a:moveTo>
                  <a:pt x="103497" y="128410"/>
                </a:moveTo>
                <a:lnTo>
                  <a:pt x="103497" y="109934"/>
                </a:lnTo>
                <a:cubicBezTo>
                  <a:pt x="109585" y="110396"/>
                  <a:pt x="115673" y="110858"/>
                  <a:pt x="122230" y="110858"/>
                </a:cubicBezTo>
                <a:lnTo>
                  <a:pt x="122230" y="129334"/>
                </a:lnTo>
                <a:cubicBezTo>
                  <a:pt x="115673" y="128872"/>
                  <a:pt x="109585" y="128872"/>
                  <a:pt x="103497" y="128410"/>
                </a:cubicBezTo>
                <a:close/>
                <a:moveTo>
                  <a:pt x="347020" y="184763"/>
                </a:moveTo>
                <a:cubicBezTo>
                  <a:pt x="347020" y="200006"/>
                  <a:pt x="301125" y="212477"/>
                  <a:pt x="243991" y="212477"/>
                </a:cubicBezTo>
                <a:cubicBezTo>
                  <a:pt x="186857" y="212477"/>
                  <a:pt x="140962" y="200006"/>
                  <a:pt x="140962" y="184763"/>
                </a:cubicBezTo>
                <a:cubicBezTo>
                  <a:pt x="140962" y="169520"/>
                  <a:pt x="186857" y="157048"/>
                  <a:pt x="243991" y="157048"/>
                </a:cubicBezTo>
                <a:cubicBezTo>
                  <a:pt x="301125" y="157048"/>
                  <a:pt x="347020" y="169520"/>
                  <a:pt x="347020" y="184763"/>
                </a:cubicBezTo>
                <a:close/>
                <a:moveTo>
                  <a:pt x="375118" y="198620"/>
                </a:moveTo>
                <a:lnTo>
                  <a:pt x="375118" y="184763"/>
                </a:lnTo>
                <a:cubicBezTo>
                  <a:pt x="375118" y="163053"/>
                  <a:pt x="357791" y="147348"/>
                  <a:pt x="324072" y="138572"/>
                </a:cubicBezTo>
                <a:cubicBezTo>
                  <a:pt x="311428" y="135339"/>
                  <a:pt x="296910" y="132567"/>
                  <a:pt x="280519" y="131182"/>
                </a:cubicBezTo>
                <a:cubicBezTo>
                  <a:pt x="280988" y="129334"/>
                  <a:pt x="280988" y="127025"/>
                  <a:pt x="280988" y="124715"/>
                </a:cubicBezTo>
                <a:cubicBezTo>
                  <a:pt x="280988" y="111782"/>
                  <a:pt x="274899" y="100696"/>
                  <a:pt x="262255" y="92381"/>
                </a:cubicBezTo>
                <a:lnTo>
                  <a:pt x="262255" y="55429"/>
                </a:lnTo>
                <a:cubicBezTo>
                  <a:pt x="262255" y="33719"/>
                  <a:pt x="244927" y="18014"/>
                  <a:pt x="211209" y="9238"/>
                </a:cubicBezTo>
                <a:cubicBezTo>
                  <a:pt x="189198" y="3233"/>
                  <a:pt x="161100" y="0"/>
                  <a:pt x="131128" y="0"/>
                </a:cubicBezTo>
                <a:cubicBezTo>
                  <a:pt x="91789" y="0"/>
                  <a:pt x="0" y="5543"/>
                  <a:pt x="0" y="55429"/>
                </a:cubicBezTo>
                <a:lnTo>
                  <a:pt x="0" y="101620"/>
                </a:lnTo>
                <a:cubicBezTo>
                  <a:pt x="0" y="114553"/>
                  <a:pt x="6088" y="125639"/>
                  <a:pt x="18732" y="133953"/>
                </a:cubicBezTo>
                <a:lnTo>
                  <a:pt x="18732" y="142729"/>
                </a:lnTo>
                <a:cubicBezTo>
                  <a:pt x="7493" y="150582"/>
                  <a:pt x="0" y="161206"/>
                  <a:pt x="0" y="175525"/>
                </a:cubicBezTo>
                <a:lnTo>
                  <a:pt x="0" y="221716"/>
                </a:lnTo>
                <a:cubicBezTo>
                  <a:pt x="0" y="243425"/>
                  <a:pt x="17328" y="259130"/>
                  <a:pt x="51046" y="267906"/>
                </a:cubicBezTo>
                <a:cubicBezTo>
                  <a:pt x="73057" y="273911"/>
                  <a:pt x="101156" y="277144"/>
                  <a:pt x="131128" y="277144"/>
                </a:cubicBezTo>
                <a:cubicBezTo>
                  <a:pt x="131128" y="298854"/>
                  <a:pt x="148455" y="314559"/>
                  <a:pt x="182174" y="323335"/>
                </a:cubicBezTo>
                <a:cubicBezTo>
                  <a:pt x="204184" y="329340"/>
                  <a:pt x="232283" y="332573"/>
                  <a:pt x="262255" y="332573"/>
                </a:cubicBezTo>
                <a:cubicBezTo>
                  <a:pt x="301593" y="332573"/>
                  <a:pt x="393383" y="327030"/>
                  <a:pt x="393383" y="277144"/>
                </a:cubicBezTo>
                <a:lnTo>
                  <a:pt x="393383" y="230954"/>
                </a:lnTo>
                <a:cubicBezTo>
                  <a:pt x="393851" y="218020"/>
                  <a:pt x="387763" y="206934"/>
                  <a:pt x="375118" y="198620"/>
                </a:cubicBezTo>
                <a:close/>
              </a:path>
            </a:pathLst>
          </a:custGeom>
          <a:solidFill>
            <a:schemeClr val="accent1">
              <a:lumMod val="50000"/>
            </a:schemeClr>
          </a:solidFill>
          <a:ln w="4663" cap="flat">
            <a:noFill/>
            <a:prstDash val="solid"/>
            <a:miter/>
          </a:ln>
        </xdr:spPr>
        <xdr:txBody>
          <a:bodyPr rtlCol="0" anchor="ctr"/>
          <a:lstStyle/>
          <a:p>
            <a:endParaRPr lang="en-IN"/>
          </a:p>
        </xdr:txBody>
      </xdr:sp>
      <xdr:grpSp>
        <xdr:nvGrpSpPr>
          <xdr:cNvPr id="48" name="Graphic 14" descr="Man">
            <a:extLst>
              <a:ext uri="{FF2B5EF4-FFF2-40B4-BE49-F238E27FC236}">
                <a16:creationId xmlns:a16="http://schemas.microsoft.com/office/drawing/2014/main" id="{ED8B7A43-A4AB-4C97-B191-49FE19EB7B8F}"/>
              </a:ext>
            </a:extLst>
          </xdr:cNvPr>
          <xdr:cNvGrpSpPr/>
        </xdr:nvGrpSpPr>
        <xdr:grpSpPr>
          <a:xfrm>
            <a:off x="6452917" y="199788"/>
            <a:ext cx="344123" cy="422080"/>
            <a:chOff x="6402117" y="270908"/>
            <a:chExt cx="247243" cy="422080"/>
          </a:xfrm>
          <a:solidFill>
            <a:srgbClr val="4472C4"/>
          </a:solidFill>
        </xdr:grpSpPr>
        <xdr:sp macro="" textlink="">
          <xdr:nvSpPr>
            <xdr:cNvPr id="50" name="Freeform: Shape 49">
              <a:extLst>
                <a:ext uri="{FF2B5EF4-FFF2-40B4-BE49-F238E27FC236}">
                  <a16:creationId xmlns:a16="http://schemas.microsoft.com/office/drawing/2014/main" id="{AE5A526C-B006-4C1D-8353-09B3D17FB171}"/>
                </a:ext>
              </a:extLst>
            </xdr:cNvPr>
            <xdr:cNvSpPr/>
          </xdr:nvSpPr>
          <xdr:spPr>
            <a:xfrm>
              <a:off x="6480786" y="270908"/>
              <a:ext cx="89906" cy="75036"/>
            </a:xfrm>
            <a:custGeom>
              <a:avLst/>
              <a:gdLst>
                <a:gd name="connsiteX0" fmla="*/ 89907 w 89906"/>
                <a:gd name="connsiteY0" fmla="*/ 37518 h 75036"/>
                <a:gd name="connsiteX1" fmla="*/ 44953 w 89906"/>
                <a:gd name="connsiteY1" fmla="*/ 75037 h 75036"/>
                <a:gd name="connsiteX2" fmla="*/ 0 w 89906"/>
                <a:gd name="connsiteY2" fmla="*/ 37518 h 75036"/>
                <a:gd name="connsiteX3" fmla="*/ 44953 w 89906"/>
                <a:gd name="connsiteY3" fmla="*/ 0 h 75036"/>
                <a:gd name="connsiteX4" fmla="*/ 89907 w 89906"/>
                <a:gd name="connsiteY4" fmla="*/ 37518 h 7503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9906" h="75036">
                  <a:moveTo>
                    <a:pt x="89907" y="37518"/>
                  </a:moveTo>
                  <a:cubicBezTo>
                    <a:pt x="89907" y="58239"/>
                    <a:pt x="69781" y="75037"/>
                    <a:pt x="44953" y="75037"/>
                  </a:cubicBezTo>
                  <a:cubicBezTo>
                    <a:pt x="20126" y="75037"/>
                    <a:pt x="0" y="58239"/>
                    <a:pt x="0" y="37518"/>
                  </a:cubicBezTo>
                  <a:cubicBezTo>
                    <a:pt x="0" y="16797"/>
                    <a:pt x="20126" y="0"/>
                    <a:pt x="44953" y="0"/>
                  </a:cubicBezTo>
                  <a:cubicBezTo>
                    <a:pt x="69781" y="0"/>
                    <a:pt x="89907" y="16797"/>
                    <a:pt x="89907" y="37518"/>
                  </a:cubicBezTo>
                  <a:close/>
                </a:path>
              </a:pathLst>
            </a:custGeom>
            <a:solidFill>
              <a:schemeClr val="accent1"/>
            </a:solidFill>
            <a:ln w="5556" cap="flat">
              <a:solidFill>
                <a:schemeClr val="tx1"/>
              </a:solidFill>
              <a:prstDash val="solid"/>
              <a:miter/>
            </a:ln>
          </xdr:spPr>
          <xdr:txBody>
            <a:bodyPr rtlCol="0" anchor="ctr"/>
            <a:lstStyle/>
            <a:p>
              <a:endParaRPr lang="en-IN"/>
            </a:p>
          </xdr:txBody>
        </xdr:sp>
        <xdr:sp macro="" textlink="">
          <xdr:nvSpPr>
            <xdr:cNvPr id="52" name="Freeform: Shape 51">
              <a:extLst>
                <a:ext uri="{FF2B5EF4-FFF2-40B4-BE49-F238E27FC236}">
                  <a16:creationId xmlns:a16="http://schemas.microsoft.com/office/drawing/2014/main" id="{4B526BB2-0D1B-46D3-8783-E5DCCBED9D0C}"/>
                </a:ext>
              </a:extLst>
            </xdr:cNvPr>
            <xdr:cNvSpPr/>
          </xdr:nvSpPr>
          <xdr:spPr>
            <a:xfrm>
              <a:off x="6402117" y="355324"/>
              <a:ext cx="247243" cy="337664"/>
            </a:xfrm>
            <a:custGeom>
              <a:avLst/>
              <a:gdLst>
                <a:gd name="connsiteX0" fmla="*/ 246120 w 247243"/>
                <a:gd name="connsiteY0" fmla="*/ 146321 h 337664"/>
                <a:gd name="connsiteX1" fmla="*/ 214653 w 247243"/>
                <a:gd name="connsiteY1" fmla="*/ 34704 h 337664"/>
                <a:gd name="connsiteX2" fmla="*/ 207910 w 247243"/>
                <a:gd name="connsiteY2" fmla="*/ 24387 h 337664"/>
                <a:gd name="connsiteX3" fmla="*/ 160708 w 247243"/>
                <a:gd name="connsiteY3" fmla="*/ 3752 h 337664"/>
                <a:gd name="connsiteX4" fmla="*/ 123622 w 247243"/>
                <a:gd name="connsiteY4" fmla="*/ 0 h 337664"/>
                <a:gd name="connsiteX5" fmla="*/ 86535 w 247243"/>
                <a:gd name="connsiteY5" fmla="*/ 4690 h 337664"/>
                <a:gd name="connsiteX6" fmla="*/ 39334 w 247243"/>
                <a:gd name="connsiteY6" fmla="*/ 25325 h 337664"/>
                <a:gd name="connsiteX7" fmla="*/ 32591 w 247243"/>
                <a:gd name="connsiteY7" fmla="*/ 35642 h 337664"/>
                <a:gd name="connsiteX8" fmla="*/ 1124 w 247243"/>
                <a:gd name="connsiteY8" fmla="*/ 147259 h 337664"/>
                <a:gd name="connsiteX9" fmla="*/ 0 w 247243"/>
                <a:gd name="connsiteY9" fmla="*/ 151949 h 337664"/>
                <a:gd name="connsiteX10" fmla="*/ 22477 w 247243"/>
                <a:gd name="connsiteY10" fmla="*/ 170708 h 337664"/>
                <a:gd name="connsiteX11" fmla="*/ 43830 w 247243"/>
                <a:gd name="connsiteY11" fmla="*/ 156639 h 337664"/>
                <a:gd name="connsiteX12" fmla="*/ 67430 w 247243"/>
                <a:gd name="connsiteY12" fmla="*/ 75037 h 337664"/>
                <a:gd name="connsiteX13" fmla="*/ 67430 w 247243"/>
                <a:gd name="connsiteY13" fmla="*/ 337664 h 337664"/>
                <a:gd name="connsiteX14" fmla="*/ 112384 w 247243"/>
                <a:gd name="connsiteY14" fmla="*/ 337664 h 337664"/>
                <a:gd name="connsiteX15" fmla="*/ 112384 w 247243"/>
                <a:gd name="connsiteY15" fmla="*/ 168832 h 337664"/>
                <a:gd name="connsiteX16" fmla="*/ 134860 w 247243"/>
                <a:gd name="connsiteY16" fmla="*/ 168832 h 337664"/>
                <a:gd name="connsiteX17" fmla="*/ 134860 w 247243"/>
                <a:gd name="connsiteY17" fmla="*/ 337664 h 337664"/>
                <a:gd name="connsiteX18" fmla="*/ 179814 w 247243"/>
                <a:gd name="connsiteY18" fmla="*/ 337664 h 337664"/>
                <a:gd name="connsiteX19" fmla="*/ 179814 w 247243"/>
                <a:gd name="connsiteY19" fmla="*/ 74099 h 337664"/>
                <a:gd name="connsiteX20" fmla="*/ 203414 w 247243"/>
                <a:gd name="connsiteY20" fmla="*/ 155701 h 337664"/>
                <a:gd name="connsiteX21" fmla="*/ 224767 w 247243"/>
                <a:gd name="connsiteY21" fmla="*/ 169770 h 337664"/>
                <a:gd name="connsiteX22" fmla="*/ 247244 w 247243"/>
                <a:gd name="connsiteY22" fmla="*/ 151011 h 337664"/>
                <a:gd name="connsiteX23" fmla="*/ 246120 w 247243"/>
                <a:gd name="connsiteY23" fmla="*/ 146321 h 3376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247243" h="337664">
                  <a:moveTo>
                    <a:pt x="246120" y="146321"/>
                  </a:moveTo>
                  <a:lnTo>
                    <a:pt x="214653" y="34704"/>
                  </a:lnTo>
                  <a:cubicBezTo>
                    <a:pt x="213529" y="30953"/>
                    <a:pt x="211281" y="27201"/>
                    <a:pt x="207910" y="24387"/>
                  </a:cubicBezTo>
                  <a:cubicBezTo>
                    <a:pt x="194424" y="15007"/>
                    <a:pt x="178690" y="8442"/>
                    <a:pt x="160708" y="3752"/>
                  </a:cubicBezTo>
                  <a:cubicBezTo>
                    <a:pt x="148346" y="1876"/>
                    <a:pt x="135984" y="0"/>
                    <a:pt x="123622" y="0"/>
                  </a:cubicBezTo>
                  <a:cubicBezTo>
                    <a:pt x="111260" y="0"/>
                    <a:pt x="98898" y="1876"/>
                    <a:pt x="86535" y="4690"/>
                  </a:cubicBezTo>
                  <a:cubicBezTo>
                    <a:pt x="68554" y="8442"/>
                    <a:pt x="52820" y="15945"/>
                    <a:pt x="39334" y="25325"/>
                  </a:cubicBezTo>
                  <a:cubicBezTo>
                    <a:pt x="35963" y="28139"/>
                    <a:pt x="33715" y="31891"/>
                    <a:pt x="32591" y="35642"/>
                  </a:cubicBezTo>
                  <a:lnTo>
                    <a:pt x="1124" y="147259"/>
                  </a:lnTo>
                  <a:cubicBezTo>
                    <a:pt x="1124" y="148197"/>
                    <a:pt x="0" y="150073"/>
                    <a:pt x="0" y="151949"/>
                  </a:cubicBezTo>
                  <a:cubicBezTo>
                    <a:pt x="0" y="162266"/>
                    <a:pt x="10115" y="170708"/>
                    <a:pt x="22477" y="170708"/>
                  </a:cubicBezTo>
                  <a:cubicBezTo>
                    <a:pt x="32591" y="170708"/>
                    <a:pt x="41582" y="164142"/>
                    <a:pt x="43830" y="156639"/>
                  </a:cubicBezTo>
                  <a:lnTo>
                    <a:pt x="67430" y="75037"/>
                  </a:lnTo>
                  <a:lnTo>
                    <a:pt x="67430" y="337664"/>
                  </a:lnTo>
                  <a:lnTo>
                    <a:pt x="112384" y="337664"/>
                  </a:lnTo>
                  <a:lnTo>
                    <a:pt x="112384" y="168832"/>
                  </a:lnTo>
                  <a:lnTo>
                    <a:pt x="134860" y="168832"/>
                  </a:lnTo>
                  <a:lnTo>
                    <a:pt x="134860" y="337664"/>
                  </a:lnTo>
                  <a:lnTo>
                    <a:pt x="179814" y="337664"/>
                  </a:lnTo>
                  <a:lnTo>
                    <a:pt x="179814" y="74099"/>
                  </a:lnTo>
                  <a:lnTo>
                    <a:pt x="203414" y="155701"/>
                  </a:lnTo>
                  <a:cubicBezTo>
                    <a:pt x="205662" y="163204"/>
                    <a:pt x="214653" y="169770"/>
                    <a:pt x="224767" y="169770"/>
                  </a:cubicBezTo>
                  <a:cubicBezTo>
                    <a:pt x="237129" y="169770"/>
                    <a:pt x="247244" y="161328"/>
                    <a:pt x="247244" y="151011"/>
                  </a:cubicBezTo>
                  <a:cubicBezTo>
                    <a:pt x="247244" y="149135"/>
                    <a:pt x="246120" y="147259"/>
                    <a:pt x="246120" y="146321"/>
                  </a:cubicBezTo>
                  <a:close/>
                </a:path>
              </a:pathLst>
            </a:custGeom>
            <a:solidFill>
              <a:schemeClr val="accent1"/>
            </a:solidFill>
            <a:ln w="5556" cap="flat">
              <a:solidFill>
                <a:schemeClr val="tx1"/>
              </a:solidFill>
              <a:prstDash val="solid"/>
              <a:miter/>
            </a:ln>
          </xdr:spPr>
          <xdr:txBody>
            <a:bodyPr rtlCol="0" anchor="ctr"/>
            <a:lstStyle/>
            <a:p>
              <a:endParaRPr lang="en-IN"/>
            </a:p>
          </xdr:txBody>
        </xdr:sp>
      </xdr:grpSp>
      <xdr:grpSp>
        <xdr:nvGrpSpPr>
          <xdr:cNvPr id="53" name="Graphic 15" descr="Woman">
            <a:extLst>
              <a:ext uri="{FF2B5EF4-FFF2-40B4-BE49-F238E27FC236}">
                <a16:creationId xmlns:a16="http://schemas.microsoft.com/office/drawing/2014/main" id="{009EA568-1599-4D96-BE2C-1332A08442AA}"/>
              </a:ext>
            </a:extLst>
          </xdr:cNvPr>
          <xdr:cNvGrpSpPr/>
        </xdr:nvGrpSpPr>
        <xdr:grpSpPr>
          <a:xfrm>
            <a:off x="6987909" y="179946"/>
            <a:ext cx="327291" cy="440907"/>
            <a:chOff x="7099669" y="251066"/>
            <a:chExt cx="222291" cy="440907"/>
          </a:xfrm>
          <a:solidFill>
            <a:srgbClr val="ED7D31"/>
          </a:solidFill>
        </xdr:grpSpPr>
        <xdr:sp macro="" textlink="">
          <xdr:nvSpPr>
            <xdr:cNvPr id="54" name="Freeform: Shape 53">
              <a:extLst>
                <a:ext uri="{FF2B5EF4-FFF2-40B4-BE49-F238E27FC236}">
                  <a16:creationId xmlns:a16="http://schemas.microsoft.com/office/drawing/2014/main" id="{ECFF8A36-AE02-4FE6-A84B-CC2B2550CEB3}"/>
                </a:ext>
              </a:extLst>
            </xdr:cNvPr>
            <xdr:cNvSpPr/>
          </xdr:nvSpPr>
          <xdr:spPr>
            <a:xfrm>
              <a:off x="7170999" y="251066"/>
              <a:ext cx="80633" cy="78383"/>
            </a:xfrm>
            <a:custGeom>
              <a:avLst/>
              <a:gdLst>
                <a:gd name="connsiteX0" fmla="*/ 80634 w 80633"/>
                <a:gd name="connsiteY0" fmla="*/ 39192 h 78383"/>
                <a:gd name="connsiteX1" fmla="*/ 40317 w 80633"/>
                <a:gd name="connsiteY1" fmla="*/ 78384 h 78383"/>
                <a:gd name="connsiteX2" fmla="*/ 0 w 80633"/>
                <a:gd name="connsiteY2" fmla="*/ 39192 h 78383"/>
                <a:gd name="connsiteX3" fmla="*/ 40317 w 80633"/>
                <a:gd name="connsiteY3" fmla="*/ 0 h 78383"/>
                <a:gd name="connsiteX4" fmla="*/ 80634 w 80633"/>
                <a:gd name="connsiteY4" fmla="*/ 39192 h 7838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0633" h="78383">
                  <a:moveTo>
                    <a:pt x="80634" y="39192"/>
                  </a:moveTo>
                  <a:cubicBezTo>
                    <a:pt x="80634" y="60837"/>
                    <a:pt x="62583" y="78384"/>
                    <a:pt x="40317" y="78384"/>
                  </a:cubicBezTo>
                  <a:cubicBezTo>
                    <a:pt x="18050" y="78384"/>
                    <a:pt x="0" y="60837"/>
                    <a:pt x="0" y="39192"/>
                  </a:cubicBezTo>
                  <a:cubicBezTo>
                    <a:pt x="0" y="17547"/>
                    <a:pt x="18050" y="0"/>
                    <a:pt x="40317" y="0"/>
                  </a:cubicBezTo>
                  <a:cubicBezTo>
                    <a:pt x="62583" y="0"/>
                    <a:pt x="80634" y="17547"/>
                    <a:pt x="80634" y="39192"/>
                  </a:cubicBezTo>
                  <a:close/>
                </a:path>
              </a:pathLst>
            </a:custGeom>
            <a:solidFill>
              <a:schemeClr val="accent2"/>
            </a:solidFill>
            <a:ln w="4961" cap="flat">
              <a:solidFill>
                <a:schemeClr val="tx1"/>
              </a:solidFill>
              <a:prstDash val="solid"/>
              <a:miter/>
            </a:ln>
          </xdr:spPr>
          <xdr:txBody>
            <a:bodyPr rtlCol="0" anchor="ctr"/>
            <a:lstStyle/>
            <a:p>
              <a:endParaRPr lang="en-IN"/>
            </a:p>
          </xdr:txBody>
        </xdr:sp>
        <xdr:sp macro="" textlink="">
          <xdr:nvSpPr>
            <xdr:cNvPr id="55" name="Freeform: Shape 54">
              <a:extLst>
                <a:ext uri="{FF2B5EF4-FFF2-40B4-BE49-F238E27FC236}">
                  <a16:creationId xmlns:a16="http://schemas.microsoft.com/office/drawing/2014/main" id="{5D56A990-E13E-4CAE-84BA-FF4D7AABB307}"/>
                </a:ext>
              </a:extLst>
            </xdr:cNvPr>
            <xdr:cNvSpPr/>
          </xdr:nvSpPr>
          <xdr:spPr>
            <a:xfrm>
              <a:off x="7099669" y="339248"/>
              <a:ext cx="222291" cy="352725"/>
            </a:xfrm>
            <a:custGeom>
              <a:avLst/>
              <a:gdLst>
                <a:gd name="connsiteX0" fmla="*/ 221511 w 222291"/>
                <a:gd name="connsiteY0" fmla="*/ 150888 h 352725"/>
                <a:gd name="connsiteX1" fmla="*/ 185226 w 222291"/>
                <a:gd name="connsiteY1" fmla="*/ 29394 h 352725"/>
                <a:gd name="connsiteX2" fmla="*/ 177162 w 222291"/>
                <a:gd name="connsiteY2" fmla="*/ 18616 h 352725"/>
                <a:gd name="connsiteX3" fmla="*/ 134829 w 222291"/>
                <a:gd name="connsiteY3" fmla="*/ 1960 h 352725"/>
                <a:gd name="connsiteX4" fmla="*/ 111647 w 222291"/>
                <a:gd name="connsiteY4" fmla="*/ 0 h 352725"/>
                <a:gd name="connsiteX5" fmla="*/ 88465 w 222291"/>
                <a:gd name="connsiteY5" fmla="*/ 1960 h 352725"/>
                <a:gd name="connsiteX6" fmla="*/ 46132 w 222291"/>
                <a:gd name="connsiteY6" fmla="*/ 18616 h 352725"/>
                <a:gd name="connsiteX7" fmla="*/ 38069 w 222291"/>
                <a:gd name="connsiteY7" fmla="*/ 29394 h 352725"/>
                <a:gd name="connsiteX8" fmla="*/ 776 w 222291"/>
                <a:gd name="connsiteY8" fmla="*/ 150888 h 352725"/>
                <a:gd name="connsiteX9" fmla="*/ 14887 w 222291"/>
                <a:gd name="connsiteY9" fmla="*/ 175383 h 352725"/>
                <a:gd name="connsiteX10" fmla="*/ 20934 w 222291"/>
                <a:gd name="connsiteY10" fmla="*/ 176363 h 352725"/>
                <a:gd name="connsiteX11" fmla="*/ 40085 w 222291"/>
                <a:gd name="connsiteY11" fmla="*/ 162646 h 352725"/>
                <a:gd name="connsiteX12" fmla="*/ 71330 w 222291"/>
                <a:gd name="connsiteY12" fmla="*/ 59767 h 352725"/>
                <a:gd name="connsiteX13" fmla="*/ 71330 w 222291"/>
                <a:gd name="connsiteY13" fmla="*/ 94060 h 352725"/>
                <a:gd name="connsiteX14" fmla="*/ 34037 w 222291"/>
                <a:gd name="connsiteY14" fmla="*/ 215555 h 352725"/>
                <a:gd name="connsiteX15" fmla="*/ 61251 w 222291"/>
                <a:gd name="connsiteY15" fmla="*/ 215555 h 352725"/>
                <a:gd name="connsiteX16" fmla="*/ 61251 w 222291"/>
                <a:gd name="connsiteY16" fmla="*/ 352726 h 352725"/>
                <a:gd name="connsiteX17" fmla="*/ 101568 w 222291"/>
                <a:gd name="connsiteY17" fmla="*/ 352726 h 352725"/>
                <a:gd name="connsiteX18" fmla="*/ 101568 w 222291"/>
                <a:gd name="connsiteY18" fmla="*/ 215555 h 352725"/>
                <a:gd name="connsiteX19" fmla="*/ 121726 w 222291"/>
                <a:gd name="connsiteY19" fmla="*/ 215555 h 352725"/>
                <a:gd name="connsiteX20" fmla="*/ 121726 w 222291"/>
                <a:gd name="connsiteY20" fmla="*/ 352726 h 352725"/>
                <a:gd name="connsiteX21" fmla="*/ 162043 w 222291"/>
                <a:gd name="connsiteY21" fmla="*/ 352726 h 352725"/>
                <a:gd name="connsiteX22" fmla="*/ 162043 w 222291"/>
                <a:gd name="connsiteY22" fmla="*/ 215555 h 352725"/>
                <a:gd name="connsiteX23" fmla="*/ 189257 w 222291"/>
                <a:gd name="connsiteY23" fmla="*/ 215555 h 352725"/>
                <a:gd name="connsiteX24" fmla="*/ 151964 w 222291"/>
                <a:gd name="connsiteY24" fmla="*/ 94060 h 352725"/>
                <a:gd name="connsiteX25" fmla="*/ 151964 w 222291"/>
                <a:gd name="connsiteY25" fmla="*/ 59767 h 352725"/>
                <a:gd name="connsiteX26" fmla="*/ 183210 w 222291"/>
                <a:gd name="connsiteY26" fmla="*/ 162646 h 352725"/>
                <a:gd name="connsiteX27" fmla="*/ 202360 w 222291"/>
                <a:gd name="connsiteY27" fmla="*/ 176363 h 352725"/>
                <a:gd name="connsiteX28" fmla="*/ 208408 w 222291"/>
                <a:gd name="connsiteY28" fmla="*/ 175383 h 352725"/>
                <a:gd name="connsiteX29" fmla="*/ 221511 w 222291"/>
                <a:gd name="connsiteY29" fmla="*/ 150888 h 3527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Lst>
              <a:rect l="l" t="t" r="r" b="b"/>
              <a:pathLst>
                <a:path w="222291" h="352725">
                  <a:moveTo>
                    <a:pt x="221511" y="150888"/>
                  </a:moveTo>
                  <a:lnTo>
                    <a:pt x="185226" y="29394"/>
                  </a:lnTo>
                  <a:cubicBezTo>
                    <a:pt x="184218" y="24495"/>
                    <a:pt x="181194" y="20576"/>
                    <a:pt x="177162" y="18616"/>
                  </a:cubicBezTo>
                  <a:cubicBezTo>
                    <a:pt x="165067" y="10778"/>
                    <a:pt x="150956" y="5879"/>
                    <a:pt x="134829" y="1960"/>
                  </a:cubicBezTo>
                  <a:cubicBezTo>
                    <a:pt x="126766" y="980"/>
                    <a:pt x="119711" y="0"/>
                    <a:pt x="111647" y="0"/>
                  </a:cubicBezTo>
                  <a:cubicBezTo>
                    <a:pt x="103584" y="0"/>
                    <a:pt x="96528" y="980"/>
                    <a:pt x="88465" y="1960"/>
                  </a:cubicBezTo>
                  <a:cubicBezTo>
                    <a:pt x="72338" y="4899"/>
                    <a:pt x="58227" y="10778"/>
                    <a:pt x="46132" y="18616"/>
                  </a:cubicBezTo>
                  <a:cubicBezTo>
                    <a:pt x="42101" y="21555"/>
                    <a:pt x="39077" y="24495"/>
                    <a:pt x="38069" y="29394"/>
                  </a:cubicBezTo>
                  <a:lnTo>
                    <a:pt x="776" y="150888"/>
                  </a:lnTo>
                  <a:cubicBezTo>
                    <a:pt x="-2248" y="161666"/>
                    <a:pt x="3799" y="172444"/>
                    <a:pt x="14887" y="175383"/>
                  </a:cubicBezTo>
                  <a:cubicBezTo>
                    <a:pt x="16902" y="176363"/>
                    <a:pt x="18918" y="176363"/>
                    <a:pt x="20934" y="176363"/>
                  </a:cubicBezTo>
                  <a:cubicBezTo>
                    <a:pt x="30005" y="176363"/>
                    <a:pt x="38069" y="170484"/>
                    <a:pt x="40085" y="162646"/>
                  </a:cubicBezTo>
                  <a:lnTo>
                    <a:pt x="71330" y="59767"/>
                  </a:lnTo>
                  <a:lnTo>
                    <a:pt x="71330" y="94060"/>
                  </a:lnTo>
                  <a:lnTo>
                    <a:pt x="34037" y="215555"/>
                  </a:lnTo>
                  <a:lnTo>
                    <a:pt x="61251" y="215555"/>
                  </a:lnTo>
                  <a:lnTo>
                    <a:pt x="61251" y="352726"/>
                  </a:lnTo>
                  <a:lnTo>
                    <a:pt x="101568" y="352726"/>
                  </a:lnTo>
                  <a:lnTo>
                    <a:pt x="101568" y="215555"/>
                  </a:lnTo>
                  <a:lnTo>
                    <a:pt x="121726" y="215555"/>
                  </a:lnTo>
                  <a:lnTo>
                    <a:pt x="121726" y="352726"/>
                  </a:lnTo>
                  <a:lnTo>
                    <a:pt x="162043" y="352726"/>
                  </a:lnTo>
                  <a:lnTo>
                    <a:pt x="162043" y="215555"/>
                  </a:lnTo>
                  <a:lnTo>
                    <a:pt x="189257" y="215555"/>
                  </a:lnTo>
                  <a:lnTo>
                    <a:pt x="151964" y="94060"/>
                  </a:lnTo>
                  <a:lnTo>
                    <a:pt x="151964" y="59767"/>
                  </a:lnTo>
                  <a:lnTo>
                    <a:pt x="183210" y="162646"/>
                  </a:lnTo>
                  <a:cubicBezTo>
                    <a:pt x="186234" y="171464"/>
                    <a:pt x="194297" y="176363"/>
                    <a:pt x="202360" y="176363"/>
                  </a:cubicBezTo>
                  <a:cubicBezTo>
                    <a:pt x="204376" y="176363"/>
                    <a:pt x="206392" y="176363"/>
                    <a:pt x="208408" y="175383"/>
                  </a:cubicBezTo>
                  <a:cubicBezTo>
                    <a:pt x="218487" y="172444"/>
                    <a:pt x="224535" y="161666"/>
                    <a:pt x="221511" y="150888"/>
                  </a:cubicBezTo>
                  <a:close/>
                </a:path>
              </a:pathLst>
            </a:custGeom>
            <a:solidFill>
              <a:schemeClr val="accent2"/>
            </a:solidFill>
            <a:ln w="4961" cap="flat">
              <a:solidFill>
                <a:schemeClr val="tx1"/>
              </a:solidFill>
              <a:prstDash val="solid"/>
              <a:miter/>
            </a:ln>
          </xdr:spPr>
          <xdr:txBody>
            <a:bodyPr rtlCol="0" anchor="ctr"/>
            <a:lstStyle/>
            <a:p>
              <a:endParaRPr lang="en-IN"/>
            </a:p>
          </xdr:txBody>
        </xdr:sp>
      </xdr:grpSp>
      <xdr:grpSp>
        <xdr:nvGrpSpPr>
          <xdr:cNvPr id="56" name="Graphic 17" descr="Clock">
            <a:extLst>
              <a:ext uri="{FF2B5EF4-FFF2-40B4-BE49-F238E27FC236}">
                <a16:creationId xmlns:a16="http://schemas.microsoft.com/office/drawing/2014/main" id="{A843280F-090D-452D-9E17-D6D8C2DC7F40}"/>
              </a:ext>
            </a:extLst>
          </xdr:cNvPr>
          <xdr:cNvGrpSpPr/>
        </xdr:nvGrpSpPr>
        <xdr:grpSpPr>
          <a:xfrm>
            <a:off x="7566660" y="215900"/>
            <a:ext cx="514126" cy="512729"/>
            <a:chOff x="7658100" y="215900"/>
            <a:chExt cx="514126" cy="512729"/>
          </a:xfrm>
        </xdr:grpSpPr>
        <xdr:sp macro="" textlink="">
          <xdr:nvSpPr>
            <xdr:cNvPr id="57" name="Freeform: Shape 56">
              <a:extLst>
                <a:ext uri="{FF2B5EF4-FFF2-40B4-BE49-F238E27FC236}">
                  <a16:creationId xmlns:a16="http://schemas.microsoft.com/office/drawing/2014/main" id="{314FD9E2-5953-4779-8D58-19DC5DB0E116}"/>
                </a:ext>
              </a:extLst>
            </xdr:cNvPr>
            <xdr:cNvSpPr/>
          </xdr:nvSpPr>
          <xdr:spPr>
            <a:xfrm>
              <a:off x="7711654" y="269309"/>
              <a:ext cx="407016" cy="405910"/>
            </a:xfrm>
            <a:custGeom>
              <a:avLst/>
              <a:gdLst>
                <a:gd name="connsiteX0" fmla="*/ 203508 w 407016"/>
                <a:gd name="connsiteY0" fmla="*/ 373865 h 405910"/>
                <a:gd name="connsiteX1" fmla="*/ 32133 w 407016"/>
                <a:gd name="connsiteY1" fmla="*/ 202955 h 405910"/>
                <a:gd name="connsiteX2" fmla="*/ 203508 w 407016"/>
                <a:gd name="connsiteY2" fmla="*/ 32046 h 405910"/>
                <a:gd name="connsiteX3" fmla="*/ 374884 w 407016"/>
                <a:gd name="connsiteY3" fmla="*/ 202955 h 405910"/>
                <a:gd name="connsiteX4" fmla="*/ 203508 w 407016"/>
                <a:gd name="connsiteY4" fmla="*/ 373865 h 405910"/>
                <a:gd name="connsiteX5" fmla="*/ 203508 w 407016"/>
                <a:gd name="connsiteY5" fmla="*/ 0 h 405910"/>
                <a:gd name="connsiteX6" fmla="*/ 0 w 407016"/>
                <a:gd name="connsiteY6" fmla="*/ 202955 h 405910"/>
                <a:gd name="connsiteX7" fmla="*/ 203508 w 407016"/>
                <a:gd name="connsiteY7" fmla="*/ 405910 h 405910"/>
                <a:gd name="connsiteX8" fmla="*/ 407016 w 407016"/>
                <a:gd name="connsiteY8" fmla="*/ 202955 h 405910"/>
                <a:gd name="connsiteX9" fmla="*/ 203508 w 407016"/>
                <a:gd name="connsiteY9" fmla="*/ 0 h 40591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407016" h="405910">
                  <a:moveTo>
                    <a:pt x="203508" y="373865"/>
                  </a:moveTo>
                  <a:cubicBezTo>
                    <a:pt x="109252" y="373865"/>
                    <a:pt x="32133" y="296956"/>
                    <a:pt x="32133" y="202955"/>
                  </a:cubicBezTo>
                  <a:cubicBezTo>
                    <a:pt x="32133" y="108955"/>
                    <a:pt x="109252" y="32046"/>
                    <a:pt x="203508" y="32046"/>
                  </a:cubicBezTo>
                  <a:cubicBezTo>
                    <a:pt x="297765" y="32046"/>
                    <a:pt x="374884" y="108955"/>
                    <a:pt x="374884" y="202955"/>
                  </a:cubicBezTo>
                  <a:cubicBezTo>
                    <a:pt x="374884" y="296956"/>
                    <a:pt x="297765" y="373865"/>
                    <a:pt x="203508" y="373865"/>
                  </a:cubicBezTo>
                  <a:close/>
                  <a:moveTo>
                    <a:pt x="203508" y="0"/>
                  </a:moveTo>
                  <a:cubicBezTo>
                    <a:pt x="91043" y="0"/>
                    <a:pt x="0" y="90796"/>
                    <a:pt x="0" y="202955"/>
                  </a:cubicBezTo>
                  <a:cubicBezTo>
                    <a:pt x="0" y="315115"/>
                    <a:pt x="91043" y="405910"/>
                    <a:pt x="203508" y="405910"/>
                  </a:cubicBezTo>
                  <a:cubicBezTo>
                    <a:pt x="315973" y="405910"/>
                    <a:pt x="407016" y="315115"/>
                    <a:pt x="407016" y="202955"/>
                  </a:cubicBezTo>
                  <a:cubicBezTo>
                    <a:pt x="407016" y="90796"/>
                    <a:pt x="315973" y="0"/>
                    <a:pt x="203508" y="0"/>
                  </a:cubicBezTo>
                  <a:close/>
                </a:path>
              </a:pathLst>
            </a:custGeom>
            <a:solidFill>
              <a:schemeClr val="accent1">
                <a:lumMod val="50000"/>
              </a:schemeClr>
            </a:solidFill>
            <a:ln w="5259" cap="flat">
              <a:noFill/>
              <a:prstDash val="solid"/>
              <a:miter/>
            </a:ln>
          </xdr:spPr>
          <xdr:txBody>
            <a:bodyPr rtlCol="0" anchor="ctr"/>
            <a:lstStyle/>
            <a:p>
              <a:endParaRPr lang="en-IN"/>
            </a:p>
          </xdr:txBody>
        </xdr:sp>
        <xdr:sp macro="" textlink="">
          <xdr:nvSpPr>
            <xdr:cNvPr id="58" name="Freeform: Shape 57">
              <a:extLst>
                <a:ext uri="{FF2B5EF4-FFF2-40B4-BE49-F238E27FC236}">
                  <a16:creationId xmlns:a16="http://schemas.microsoft.com/office/drawing/2014/main" id="{76CA7081-325D-4FDB-92C5-A69FCDA3DB84}"/>
                </a:ext>
              </a:extLst>
            </xdr:cNvPr>
            <xdr:cNvSpPr/>
          </xdr:nvSpPr>
          <xdr:spPr>
            <a:xfrm>
              <a:off x="7904452" y="365445"/>
              <a:ext cx="93720" cy="189602"/>
            </a:xfrm>
            <a:custGeom>
              <a:avLst/>
              <a:gdLst>
                <a:gd name="connsiteX0" fmla="*/ 21422 w 93720"/>
                <a:gd name="connsiteY0" fmla="*/ 0 h 189602"/>
                <a:gd name="connsiteX1" fmla="*/ 0 w 93720"/>
                <a:gd name="connsiteY1" fmla="*/ 0 h 189602"/>
                <a:gd name="connsiteX2" fmla="*/ 0 w 93720"/>
                <a:gd name="connsiteY2" fmla="*/ 106819 h 189602"/>
                <a:gd name="connsiteX3" fmla="*/ 3213 w 93720"/>
                <a:gd name="connsiteY3" fmla="*/ 114296 h 189602"/>
                <a:gd name="connsiteX4" fmla="*/ 78726 w 93720"/>
                <a:gd name="connsiteY4" fmla="*/ 189603 h 189602"/>
                <a:gd name="connsiteX5" fmla="*/ 93721 w 93720"/>
                <a:gd name="connsiteY5" fmla="*/ 174648 h 189602"/>
                <a:gd name="connsiteX6" fmla="*/ 21422 w 93720"/>
                <a:gd name="connsiteY6" fmla="*/ 102546 h 189602"/>
                <a:gd name="connsiteX7" fmla="*/ 21422 w 93720"/>
                <a:gd name="connsiteY7" fmla="*/ 0 h 1896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93720" h="189602">
                  <a:moveTo>
                    <a:pt x="21422" y="0"/>
                  </a:moveTo>
                  <a:lnTo>
                    <a:pt x="0" y="0"/>
                  </a:lnTo>
                  <a:lnTo>
                    <a:pt x="0" y="106819"/>
                  </a:lnTo>
                  <a:cubicBezTo>
                    <a:pt x="0" y="110023"/>
                    <a:pt x="1071" y="112694"/>
                    <a:pt x="3213" y="114296"/>
                  </a:cubicBezTo>
                  <a:lnTo>
                    <a:pt x="78726" y="189603"/>
                  </a:lnTo>
                  <a:lnTo>
                    <a:pt x="93721" y="174648"/>
                  </a:lnTo>
                  <a:lnTo>
                    <a:pt x="21422" y="102546"/>
                  </a:lnTo>
                  <a:lnTo>
                    <a:pt x="21422" y="0"/>
                  </a:lnTo>
                  <a:close/>
                </a:path>
              </a:pathLst>
            </a:custGeom>
            <a:solidFill>
              <a:schemeClr val="accent1">
                <a:lumMod val="50000"/>
              </a:schemeClr>
            </a:solidFill>
            <a:ln w="5259" cap="flat">
              <a:noFill/>
              <a:prstDash val="solid"/>
              <a:miter/>
            </a:ln>
          </xdr:spPr>
          <xdr:txBody>
            <a:bodyPr rtlCol="0" anchor="ctr"/>
            <a:lstStyle/>
            <a:p>
              <a:endParaRPr lang="en-IN"/>
            </a:p>
          </xdr:txBody>
        </xdr:sp>
        <xdr:sp macro="" textlink="">
          <xdr:nvSpPr>
            <xdr:cNvPr id="59" name="Freeform: Shape 58">
              <a:extLst>
                <a:ext uri="{FF2B5EF4-FFF2-40B4-BE49-F238E27FC236}">
                  <a16:creationId xmlns:a16="http://schemas.microsoft.com/office/drawing/2014/main" id="{B80425BF-F333-4666-B2D6-33B39C75A83C}"/>
                </a:ext>
              </a:extLst>
            </xdr:cNvPr>
            <xdr:cNvSpPr/>
          </xdr:nvSpPr>
          <xdr:spPr>
            <a:xfrm>
              <a:off x="7904452" y="322718"/>
              <a:ext cx="21421" cy="21363"/>
            </a:xfrm>
            <a:custGeom>
              <a:avLst/>
              <a:gdLst>
                <a:gd name="connsiteX0" fmla="*/ 21422 w 21421"/>
                <a:gd name="connsiteY0" fmla="*/ 10682 h 21363"/>
                <a:gd name="connsiteX1" fmla="*/ 10711 w 21421"/>
                <a:gd name="connsiteY1" fmla="*/ 21364 h 21363"/>
                <a:gd name="connsiteX2" fmla="*/ 0 w 21421"/>
                <a:gd name="connsiteY2" fmla="*/ 10682 h 21363"/>
                <a:gd name="connsiteX3" fmla="*/ 10711 w 21421"/>
                <a:gd name="connsiteY3" fmla="*/ 0 h 21363"/>
                <a:gd name="connsiteX4" fmla="*/ 21422 w 21421"/>
                <a:gd name="connsiteY4" fmla="*/ 10682 h 2136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1421" h="21363">
                  <a:moveTo>
                    <a:pt x="21422" y="10682"/>
                  </a:moveTo>
                  <a:cubicBezTo>
                    <a:pt x="21422" y="16581"/>
                    <a:pt x="16626" y="21364"/>
                    <a:pt x="10711" y="21364"/>
                  </a:cubicBezTo>
                  <a:cubicBezTo>
                    <a:pt x="4795" y="21364"/>
                    <a:pt x="0" y="16581"/>
                    <a:pt x="0" y="10682"/>
                  </a:cubicBezTo>
                  <a:cubicBezTo>
                    <a:pt x="0" y="4782"/>
                    <a:pt x="4795" y="0"/>
                    <a:pt x="10711" y="0"/>
                  </a:cubicBezTo>
                  <a:cubicBezTo>
                    <a:pt x="16626" y="0"/>
                    <a:pt x="21422" y="4782"/>
                    <a:pt x="21422" y="10682"/>
                  </a:cubicBezTo>
                  <a:close/>
                </a:path>
              </a:pathLst>
            </a:custGeom>
            <a:solidFill>
              <a:schemeClr val="accent1">
                <a:lumMod val="50000"/>
              </a:schemeClr>
            </a:solidFill>
            <a:ln w="5259" cap="flat">
              <a:noFill/>
              <a:prstDash val="solid"/>
              <a:miter/>
            </a:ln>
          </xdr:spPr>
          <xdr:txBody>
            <a:bodyPr rtlCol="0" anchor="ctr"/>
            <a:lstStyle/>
            <a:p>
              <a:endParaRPr lang="en-IN"/>
            </a:p>
          </xdr:txBody>
        </xdr:sp>
        <xdr:sp macro="" textlink="">
          <xdr:nvSpPr>
            <xdr:cNvPr id="60" name="Freeform: Shape 59">
              <a:extLst>
                <a:ext uri="{FF2B5EF4-FFF2-40B4-BE49-F238E27FC236}">
                  <a16:creationId xmlns:a16="http://schemas.microsoft.com/office/drawing/2014/main" id="{5CC47643-6AF8-44CE-B72A-86E5EF343863}"/>
                </a:ext>
              </a:extLst>
            </xdr:cNvPr>
            <xdr:cNvSpPr/>
          </xdr:nvSpPr>
          <xdr:spPr>
            <a:xfrm>
              <a:off x="7904452" y="600446"/>
              <a:ext cx="21421" cy="21363"/>
            </a:xfrm>
            <a:custGeom>
              <a:avLst/>
              <a:gdLst>
                <a:gd name="connsiteX0" fmla="*/ 21422 w 21421"/>
                <a:gd name="connsiteY0" fmla="*/ 10682 h 21363"/>
                <a:gd name="connsiteX1" fmla="*/ 10711 w 21421"/>
                <a:gd name="connsiteY1" fmla="*/ 21364 h 21363"/>
                <a:gd name="connsiteX2" fmla="*/ 0 w 21421"/>
                <a:gd name="connsiteY2" fmla="*/ 10682 h 21363"/>
                <a:gd name="connsiteX3" fmla="*/ 10711 w 21421"/>
                <a:gd name="connsiteY3" fmla="*/ 0 h 21363"/>
                <a:gd name="connsiteX4" fmla="*/ 21422 w 21421"/>
                <a:gd name="connsiteY4" fmla="*/ 10682 h 2136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1421" h="21363">
                  <a:moveTo>
                    <a:pt x="21422" y="10682"/>
                  </a:moveTo>
                  <a:cubicBezTo>
                    <a:pt x="21422" y="16581"/>
                    <a:pt x="16626" y="21364"/>
                    <a:pt x="10711" y="21364"/>
                  </a:cubicBezTo>
                  <a:cubicBezTo>
                    <a:pt x="4795" y="21364"/>
                    <a:pt x="0" y="16581"/>
                    <a:pt x="0" y="10682"/>
                  </a:cubicBezTo>
                  <a:cubicBezTo>
                    <a:pt x="0" y="4782"/>
                    <a:pt x="4795" y="0"/>
                    <a:pt x="10711" y="0"/>
                  </a:cubicBezTo>
                  <a:cubicBezTo>
                    <a:pt x="16626" y="0"/>
                    <a:pt x="21422" y="4782"/>
                    <a:pt x="21422" y="10682"/>
                  </a:cubicBezTo>
                  <a:close/>
                </a:path>
              </a:pathLst>
            </a:custGeom>
            <a:solidFill>
              <a:schemeClr val="accent1">
                <a:lumMod val="50000"/>
              </a:schemeClr>
            </a:solidFill>
            <a:ln w="5259" cap="flat">
              <a:noFill/>
              <a:prstDash val="solid"/>
              <a:miter/>
            </a:ln>
          </xdr:spPr>
          <xdr:txBody>
            <a:bodyPr rtlCol="0" anchor="ctr"/>
            <a:lstStyle/>
            <a:p>
              <a:endParaRPr lang="en-IN"/>
            </a:p>
          </xdr:txBody>
        </xdr:sp>
        <xdr:sp macro="" textlink="">
          <xdr:nvSpPr>
            <xdr:cNvPr id="61" name="Freeform: Shape 60">
              <a:extLst>
                <a:ext uri="{FF2B5EF4-FFF2-40B4-BE49-F238E27FC236}">
                  <a16:creationId xmlns:a16="http://schemas.microsoft.com/office/drawing/2014/main" id="{2955A5E3-F969-4749-A528-761AFDFC1EB9}"/>
                </a:ext>
              </a:extLst>
            </xdr:cNvPr>
            <xdr:cNvSpPr/>
          </xdr:nvSpPr>
          <xdr:spPr>
            <a:xfrm>
              <a:off x="7765209" y="461582"/>
              <a:ext cx="21421" cy="21363"/>
            </a:xfrm>
            <a:custGeom>
              <a:avLst/>
              <a:gdLst>
                <a:gd name="connsiteX0" fmla="*/ 21422 w 21421"/>
                <a:gd name="connsiteY0" fmla="*/ 10682 h 21363"/>
                <a:gd name="connsiteX1" fmla="*/ 10711 w 21421"/>
                <a:gd name="connsiteY1" fmla="*/ 21364 h 21363"/>
                <a:gd name="connsiteX2" fmla="*/ 0 w 21421"/>
                <a:gd name="connsiteY2" fmla="*/ 10682 h 21363"/>
                <a:gd name="connsiteX3" fmla="*/ 10711 w 21421"/>
                <a:gd name="connsiteY3" fmla="*/ 0 h 21363"/>
                <a:gd name="connsiteX4" fmla="*/ 21422 w 21421"/>
                <a:gd name="connsiteY4" fmla="*/ 10682 h 2136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1421" h="21363">
                  <a:moveTo>
                    <a:pt x="21422" y="10682"/>
                  </a:moveTo>
                  <a:cubicBezTo>
                    <a:pt x="21422" y="16581"/>
                    <a:pt x="16626" y="21364"/>
                    <a:pt x="10711" y="21364"/>
                  </a:cubicBezTo>
                  <a:cubicBezTo>
                    <a:pt x="4795" y="21364"/>
                    <a:pt x="0" y="16581"/>
                    <a:pt x="0" y="10682"/>
                  </a:cubicBezTo>
                  <a:cubicBezTo>
                    <a:pt x="0" y="4782"/>
                    <a:pt x="4795" y="0"/>
                    <a:pt x="10711" y="0"/>
                  </a:cubicBezTo>
                  <a:cubicBezTo>
                    <a:pt x="16626" y="0"/>
                    <a:pt x="21422" y="4782"/>
                    <a:pt x="21422" y="10682"/>
                  </a:cubicBezTo>
                  <a:close/>
                </a:path>
              </a:pathLst>
            </a:custGeom>
            <a:solidFill>
              <a:schemeClr val="accent1">
                <a:lumMod val="50000"/>
              </a:schemeClr>
            </a:solidFill>
            <a:ln w="5259" cap="flat">
              <a:noFill/>
              <a:prstDash val="solid"/>
              <a:miter/>
            </a:ln>
          </xdr:spPr>
          <xdr:txBody>
            <a:bodyPr rtlCol="0" anchor="ctr"/>
            <a:lstStyle/>
            <a:p>
              <a:endParaRPr lang="en-IN"/>
            </a:p>
          </xdr:txBody>
        </xdr:sp>
        <xdr:sp macro="" textlink="">
          <xdr:nvSpPr>
            <xdr:cNvPr id="62" name="Freeform: Shape 61">
              <a:extLst>
                <a:ext uri="{FF2B5EF4-FFF2-40B4-BE49-F238E27FC236}">
                  <a16:creationId xmlns:a16="http://schemas.microsoft.com/office/drawing/2014/main" id="{A88F0305-EC51-4910-B1FA-621D0CE6800A}"/>
                </a:ext>
              </a:extLst>
            </xdr:cNvPr>
            <xdr:cNvSpPr/>
          </xdr:nvSpPr>
          <xdr:spPr>
            <a:xfrm>
              <a:off x="8043694" y="461582"/>
              <a:ext cx="21421" cy="21363"/>
            </a:xfrm>
            <a:custGeom>
              <a:avLst/>
              <a:gdLst>
                <a:gd name="connsiteX0" fmla="*/ 21422 w 21421"/>
                <a:gd name="connsiteY0" fmla="*/ 10682 h 21363"/>
                <a:gd name="connsiteX1" fmla="*/ 10711 w 21421"/>
                <a:gd name="connsiteY1" fmla="*/ 21364 h 21363"/>
                <a:gd name="connsiteX2" fmla="*/ 0 w 21421"/>
                <a:gd name="connsiteY2" fmla="*/ 10682 h 21363"/>
                <a:gd name="connsiteX3" fmla="*/ 10711 w 21421"/>
                <a:gd name="connsiteY3" fmla="*/ 0 h 21363"/>
                <a:gd name="connsiteX4" fmla="*/ 21422 w 21421"/>
                <a:gd name="connsiteY4" fmla="*/ 10682 h 2136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1421" h="21363">
                  <a:moveTo>
                    <a:pt x="21422" y="10682"/>
                  </a:moveTo>
                  <a:cubicBezTo>
                    <a:pt x="21422" y="16581"/>
                    <a:pt x="16626" y="21364"/>
                    <a:pt x="10711" y="21364"/>
                  </a:cubicBezTo>
                  <a:cubicBezTo>
                    <a:pt x="4795" y="21364"/>
                    <a:pt x="0" y="16581"/>
                    <a:pt x="0" y="10682"/>
                  </a:cubicBezTo>
                  <a:cubicBezTo>
                    <a:pt x="0" y="4782"/>
                    <a:pt x="4795" y="0"/>
                    <a:pt x="10711" y="0"/>
                  </a:cubicBezTo>
                  <a:cubicBezTo>
                    <a:pt x="16626" y="0"/>
                    <a:pt x="21422" y="4782"/>
                    <a:pt x="21422" y="10682"/>
                  </a:cubicBezTo>
                  <a:close/>
                </a:path>
              </a:pathLst>
            </a:custGeom>
            <a:solidFill>
              <a:schemeClr val="accent1">
                <a:lumMod val="50000"/>
              </a:schemeClr>
            </a:solidFill>
            <a:ln w="5259" cap="flat">
              <a:noFill/>
              <a:prstDash val="solid"/>
              <a:miter/>
            </a:ln>
          </xdr:spPr>
          <xdr:txBody>
            <a:bodyPr rtlCol="0" anchor="ctr"/>
            <a:lstStyle/>
            <a:p>
              <a:endParaRPr lang="en-IN"/>
            </a:p>
          </xdr:txBody>
        </xdr:sp>
      </xdr:grpSp>
      <xdr:grpSp>
        <xdr:nvGrpSpPr>
          <xdr:cNvPr id="63" name="Graphic 18" descr="Man">
            <a:extLst>
              <a:ext uri="{FF2B5EF4-FFF2-40B4-BE49-F238E27FC236}">
                <a16:creationId xmlns:a16="http://schemas.microsoft.com/office/drawing/2014/main" id="{FC8589B3-F8FE-4734-AFDC-953F5DDD3FB1}"/>
              </a:ext>
            </a:extLst>
          </xdr:cNvPr>
          <xdr:cNvGrpSpPr/>
        </xdr:nvGrpSpPr>
        <xdr:grpSpPr>
          <a:xfrm>
            <a:off x="8320412" y="209460"/>
            <a:ext cx="325748" cy="452275"/>
            <a:chOff x="8625212" y="219620"/>
            <a:chExt cx="259628" cy="452275"/>
          </a:xfrm>
          <a:solidFill>
            <a:srgbClr val="4472C4"/>
          </a:solidFill>
        </xdr:grpSpPr>
        <xdr:sp macro="" textlink="">
          <xdr:nvSpPr>
            <xdr:cNvPr id="64" name="Freeform: Shape 63">
              <a:extLst>
                <a:ext uri="{FF2B5EF4-FFF2-40B4-BE49-F238E27FC236}">
                  <a16:creationId xmlns:a16="http://schemas.microsoft.com/office/drawing/2014/main" id="{96AF7B88-A016-4643-8F07-58465B8987BE}"/>
                </a:ext>
              </a:extLst>
            </xdr:cNvPr>
            <xdr:cNvSpPr/>
          </xdr:nvSpPr>
          <xdr:spPr>
            <a:xfrm>
              <a:off x="8707821" y="219620"/>
              <a:ext cx="94410" cy="80404"/>
            </a:xfrm>
            <a:custGeom>
              <a:avLst/>
              <a:gdLst>
                <a:gd name="connsiteX0" fmla="*/ 94410 w 94410"/>
                <a:gd name="connsiteY0" fmla="*/ 40202 h 80404"/>
                <a:gd name="connsiteX1" fmla="*/ 47205 w 94410"/>
                <a:gd name="connsiteY1" fmla="*/ 80405 h 80404"/>
                <a:gd name="connsiteX2" fmla="*/ 0 w 94410"/>
                <a:gd name="connsiteY2" fmla="*/ 40202 h 80404"/>
                <a:gd name="connsiteX3" fmla="*/ 47205 w 94410"/>
                <a:gd name="connsiteY3" fmla="*/ 0 h 80404"/>
                <a:gd name="connsiteX4" fmla="*/ 94410 w 94410"/>
                <a:gd name="connsiteY4" fmla="*/ 40202 h 8040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4410" h="80404">
                  <a:moveTo>
                    <a:pt x="94410" y="40202"/>
                  </a:moveTo>
                  <a:cubicBezTo>
                    <a:pt x="94410" y="62405"/>
                    <a:pt x="73276" y="80405"/>
                    <a:pt x="47205" y="80405"/>
                  </a:cubicBezTo>
                  <a:cubicBezTo>
                    <a:pt x="21134" y="80405"/>
                    <a:pt x="0" y="62405"/>
                    <a:pt x="0" y="40202"/>
                  </a:cubicBezTo>
                  <a:cubicBezTo>
                    <a:pt x="0" y="17999"/>
                    <a:pt x="21134" y="0"/>
                    <a:pt x="47205" y="0"/>
                  </a:cubicBezTo>
                  <a:cubicBezTo>
                    <a:pt x="73276" y="0"/>
                    <a:pt x="94410" y="17999"/>
                    <a:pt x="94410" y="40202"/>
                  </a:cubicBezTo>
                  <a:close/>
                </a:path>
              </a:pathLst>
            </a:custGeom>
            <a:solidFill>
              <a:schemeClr val="accent1"/>
            </a:solidFill>
            <a:ln w="5854" cap="flat">
              <a:solidFill>
                <a:sysClr val="windowText" lastClr="000000"/>
              </a:solidFill>
              <a:prstDash val="solid"/>
              <a:miter/>
            </a:ln>
          </xdr:spPr>
          <xdr:txBody>
            <a:bodyPr rtlCol="0" anchor="ctr"/>
            <a:lstStyle/>
            <a:p>
              <a:endParaRPr lang="en-IN"/>
            </a:p>
          </xdr:txBody>
        </xdr:sp>
        <xdr:sp macro="" textlink="">
          <xdr:nvSpPr>
            <xdr:cNvPr id="65" name="Freeform: Shape 64">
              <a:extLst>
                <a:ext uri="{FF2B5EF4-FFF2-40B4-BE49-F238E27FC236}">
                  <a16:creationId xmlns:a16="http://schemas.microsoft.com/office/drawing/2014/main" id="{0174834C-A622-471F-AEA5-7B1962C3D7BF}"/>
                </a:ext>
              </a:extLst>
            </xdr:cNvPr>
            <xdr:cNvSpPr/>
          </xdr:nvSpPr>
          <xdr:spPr>
            <a:xfrm>
              <a:off x="8625212" y="310075"/>
              <a:ext cx="259628" cy="361820"/>
            </a:xfrm>
            <a:custGeom>
              <a:avLst/>
              <a:gdLst>
                <a:gd name="connsiteX0" fmla="*/ 258448 w 259628"/>
                <a:gd name="connsiteY0" fmla="*/ 156789 h 361820"/>
                <a:gd name="connsiteX1" fmla="*/ 225405 w 259628"/>
                <a:gd name="connsiteY1" fmla="*/ 37187 h 361820"/>
                <a:gd name="connsiteX2" fmla="*/ 218324 w 259628"/>
                <a:gd name="connsiteY2" fmla="*/ 26131 h 361820"/>
                <a:gd name="connsiteX3" fmla="*/ 168758 w 259628"/>
                <a:gd name="connsiteY3" fmla="*/ 4020 h 361820"/>
                <a:gd name="connsiteX4" fmla="*/ 129814 w 259628"/>
                <a:gd name="connsiteY4" fmla="*/ 0 h 361820"/>
                <a:gd name="connsiteX5" fmla="*/ 90870 w 259628"/>
                <a:gd name="connsiteY5" fmla="*/ 5025 h 361820"/>
                <a:gd name="connsiteX6" fmla="*/ 41305 w 259628"/>
                <a:gd name="connsiteY6" fmla="*/ 27137 h 361820"/>
                <a:gd name="connsiteX7" fmla="*/ 34224 w 259628"/>
                <a:gd name="connsiteY7" fmla="*/ 38192 h 361820"/>
                <a:gd name="connsiteX8" fmla="*/ 1180 w 259628"/>
                <a:gd name="connsiteY8" fmla="*/ 157794 h 361820"/>
                <a:gd name="connsiteX9" fmla="*/ 0 w 259628"/>
                <a:gd name="connsiteY9" fmla="*/ 162819 h 361820"/>
                <a:gd name="connsiteX10" fmla="*/ 23603 w 259628"/>
                <a:gd name="connsiteY10" fmla="*/ 182920 h 361820"/>
                <a:gd name="connsiteX11" fmla="*/ 46025 w 259628"/>
                <a:gd name="connsiteY11" fmla="*/ 167844 h 361820"/>
                <a:gd name="connsiteX12" fmla="*/ 70808 w 259628"/>
                <a:gd name="connsiteY12" fmla="*/ 80405 h 361820"/>
                <a:gd name="connsiteX13" fmla="*/ 70808 w 259628"/>
                <a:gd name="connsiteY13" fmla="*/ 361820 h 361820"/>
                <a:gd name="connsiteX14" fmla="*/ 118013 w 259628"/>
                <a:gd name="connsiteY14" fmla="*/ 361820 h 361820"/>
                <a:gd name="connsiteX15" fmla="*/ 118013 w 259628"/>
                <a:gd name="connsiteY15" fmla="*/ 180910 h 361820"/>
                <a:gd name="connsiteX16" fmla="*/ 141616 w 259628"/>
                <a:gd name="connsiteY16" fmla="*/ 180910 h 361820"/>
                <a:gd name="connsiteX17" fmla="*/ 141616 w 259628"/>
                <a:gd name="connsiteY17" fmla="*/ 361820 h 361820"/>
                <a:gd name="connsiteX18" fmla="*/ 188821 w 259628"/>
                <a:gd name="connsiteY18" fmla="*/ 361820 h 361820"/>
                <a:gd name="connsiteX19" fmla="*/ 188821 w 259628"/>
                <a:gd name="connsiteY19" fmla="*/ 79399 h 361820"/>
                <a:gd name="connsiteX20" fmla="*/ 213603 w 259628"/>
                <a:gd name="connsiteY20" fmla="*/ 166839 h 361820"/>
                <a:gd name="connsiteX21" fmla="*/ 236026 w 259628"/>
                <a:gd name="connsiteY21" fmla="*/ 181915 h 361820"/>
                <a:gd name="connsiteX22" fmla="*/ 259628 w 259628"/>
                <a:gd name="connsiteY22" fmla="*/ 161814 h 361820"/>
                <a:gd name="connsiteX23" fmla="*/ 258448 w 259628"/>
                <a:gd name="connsiteY23" fmla="*/ 156789 h 3618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259628" h="361820">
                  <a:moveTo>
                    <a:pt x="258448" y="156789"/>
                  </a:moveTo>
                  <a:lnTo>
                    <a:pt x="225405" y="37187"/>
                  </a:lnTo>
                  <a:cubicBezTo>
                    <a:pt x="224225" y="33167"/>
                    <a:pt x="221864" y="29147"/>
                    <a:pt x="218324" y="26131"/>
                  </a:cubicBezTo>
                  <a:cubicBezTo>
                    <a:pt x="204162" y="16081"/>
                    <a:pt x="187641" y="9046"/>
                    <a:pt x="168758" y="4020"/>
                  </a:cubicBezTo>
                  <a:cubicBezTo>
                    <a:pt x="155777" y="2010"/>
                    <a:pt x="142796" y="0"/>
                    <a:pt x="129814" y="0"/>
                  </a:cubicBezTo>
                  <a:cubicBezTo>
                    <a:pt x="116833" y="0"/>
                    <a:pt x="103851" y="2010"/>
                    <a:pt x="90870" y="5025"/>
                  </a:cubicBezTo>
                  <a:cubicBezTo>
                    <a:pt x="71988" y="9046"/>
                    <a:pt x="55466" y="17086"/>
                    <a:pt x="41305" y="27137"/>
                  </a:cubicBezTo>
                  <a:cubicBezTo>
                    <a:pt x="37764" y="30152"/>
                    <a:pt x="35404" y="34172"/>
                    <a:pt x="34224" y="38192"/>
                  </a:cubicBezTo>
                  <a:lnTo>
                    <a:pt x="1180" y="157794"/>
                  </a:lnTo>
                  <a:cubicBezTo>
                    <a:pt x="1180" y="158799"/>
                    <a:pt x="0" y="160809"/>
                    <a:pt x="0" y="162819"/>
                  </a:cubicBezTo>
                  <a:cubicBezTo>
                    <a:pt x="0" y="173875"/>
                    <a:pt x="10621" y="182920"/>
                    <a:pt x="23603" y="182920"/>
                  </a:cubicBezTo>
                  <a:cubicBezTo>
                    <a:pt x="34224" y="182920"/>
                    <a:pt x="43665" y="175885"/>
                    <a:pt x="46025" y="167844"/>
                  </a:cubicBezTo>
                  <a:lnTo>
                    <a:pt x="70808" y="80405"/>
                  </a:lnTo>
                  <a:lnTo>
                    <a:pt x="70808" y="361820"/>
                  </a:lnTo>
                  <a:lnTo>
                    <a:pt x="118013" y="361820"/>
                  </a:lnTo>
                  <a:lnTo>
                    <a:pt x="118013" y="180910"/>
                  </a:lnTo>
                  <a:lnTo>
                    <a:pt x="141616" y="180910"/>
                  </a:lnTo>
                  <a:lnTo>
                    <a:pt x="141616" y="361820"/>
                  </a:lnTo>
                  <a:lnTo>
                    <a:pt x="188821" y="361820"/>
                  </a:lnTo>
                  <a:lnTo>
                    <a:pt x="188821" y="79399"/>
                  </a:lnTo>
                  <a:lnTo>
                    <a:pt x="213603" y="166839"/>
                  </a:lnTo>
                  <a:cubicBezTo>
                    <a:pt x="215964" y="174880"/>
                    <a:pt x="225405" y="181915"/>
                    <a:pt x="236026" y="181915"/>
                  </a:cubicBezTo>
                  <a:cubicBezTo>
                    <a:pt x="249007" y="181915"/>
                    <a:pt x="259628" y="172870"/>
                    <a:pt x="259628" y="161814"/>
                  </a:cubicBezTo>
                  <a:cubicBezTo>
                    <a:pt x="259628" y="159804"/>
                    <a:pt x="258448" y="157794"/>
                    <a:pt x="258448" y="156789"/>
                  </a:cubicBezTo>
                  <a:close/>
                </a:path>
              </a:pathLst>
            </a:custGeom>
            <a:solidFill>
              <a:schemeClr val="accent1"/>
            </a:solidFill>
            <a:ln w="5854" cap="flat">
              <a:solidFill>
                <a:sysClr val="windowText" lastClr="000000"/>
              </a:solidFill>
              <a:prstDash val="solid"/>
              <a:miter/>
            </a:ln>
          </xdr:spPr>
          <xdr:txBody>
            <a:bodyPr rtlCol="0" anchor="ctr"/>
            <a:lstStyle/>
            <a:p>
              <a:endParaRPr lang="en-IN"/>
            </a:p>
          </xdr:txBody>
        </xdr:sp>
      </xdr:grpSp>
      <xdr:grpSp>
        <xdr:nvGrpSpPr>
          <xdr:cNvPr id="66" name="Graphic 19" descr="Woman">
            <a:extLst>
              <a:ext uri="{FF2B5EF4-FFF2-40B4-BE49-F238E27FC236}">
                <a16:creationId xmlns:a16="http://schemas.microsoft.com/office/drawing/2014/main" id="{AFF637BB-4E98-4B82-93C7-EB6DC25C1094}"/>
              </a:ext>
            </a:extLst>
          </xdr:cNvPr>
          <xdr:cNvGrpSpPr/>
        </xdr:nvGrpSpPr>
        <xdr:grpSpPr>
          <a:xfrm>
            <a:off x="8955402" y="202293"/>
            <a:ext cx="340998" cy="434494"/>
            <a:chOff x="9351642" y="232773"/>
            <a:chExt cx="215835" cy="434494"/>
          </a:xfrm>
          <a:solidFill>
            <a:srgbClr val="ED7D31"/>
          </a:solidFill>
        </xdr:grpSpPr>
        <xdr:sp macro="" textlink="">
          <xdr:nvSpPr>
            <xdr:cNvPr id="67" name="Freeform: Shape 66">
              <a:extLst>
                <a:ext uri="{FF2B5EF4-FFF2-40B4-BE49-F238E27FC236}">
                  <a16:creationId xmlns:a16="http://schemas.microsoft.com/office/drawing/2014/main" id="{D02461D7-DDD7-4F45-8DDE-283D66117C42}"/>
                </a:ext>
              </a:extLst>
            </xdr:cNvPr>
            <xdr:cNvSpPr/>
          </xdr:nvSpPr>
          <xdr:spPr>
            <a:xfrm>
              <a:off x="9420900" y="232773"/>
              <a:ext cx="78291" cy="77243"/>
            </a:xfrm>
            <a:custGeom>
              <a:avLst/>
              <a:gdLst>
                <a:gd name="connsiteX0" fmla="*/ 78292 w 78291"/>
                <a:gd name="connsiteY0" fmla="*/ 38622 h 77243"/>
                <a:gd name="connsiteX1" fmla="*/ 39146 w 78291"/>
                <a:gd name="connsiteY1" fmla="*/ 77244 h 77243"/>
                <a:gd name="connsiteX2" fmla="*/ 0 w 78291"/>
                <a:gd name="connsiteY2" fmla="*/ 38622 h 77243"/>
                <a:gd name="connsiteX3" fmla="*/ 39146 w 78291"/>
                <a:gd name="connsiteY3" fmla="*/ 0 h 77243"/>
                <a:gd name="connsiteX4" fmla="*/ 78292 w 78291"/>
                <a:gd name="connsiteY4" fmla="*/ 38622 h 7724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78291" h="77243">
                  <a:moveTo>
                    <a:pt x="78292" y="38622"/>
                  </a:moveTo>
                  <a:cubicBezTo>
                    <a:pt x="78292" y="59952"/>
                    <a:pt x="60765" y="77244"/>
                    <a:pt x="39146" y="77244"/>
                  </a:cubicBezTo>
                  <a:cubicBezTo>
                    <a:pt x="17526" y="77244"/>
                    <a:pt x="0" y="59952"/>
                    <a:pt x="0" y="38622"/>
                  </a:cubicBezTo>
                  <a:cubicBezTo>
                    <a:pt x="0" y="17292"/>
                    <a:pt x="17526" y="0"/>
                    <a:pt x="39146" y="0"/>
                  </a:cubicBezTo>
                  <a:cubicBezTo>
                    <a:pt x="60765" y="0"/>
                    <a:pt x="78292" y="17292"/>
                    <a:pt x="78292" y="38622"/>
                  </a:cubicBezTo>
                  <a:close/>
                </a:path>
              </a:pathLst>
            </a:custGeom>
            <a:solidFill>
              <a:schemeClr val="accent2"/>
            </a:solidFill>
            <a:ln w="4862" cap="flat">
              <a:solidFill>
                <a:schemeClr val="tx1"/>
              </a:solidFill>
              <a:prstDash val="solid"/>
              <a:miter/>
            </a:ln>
          </xdr:spPr>
          <xdr:txBody>
            <a:bodyPr rtlCol="0" anchor="ctr"/>
            <a:lstStyle/>
            <a:p>
              <a:endParaRPr lang="en-IN"/>
            </a:p>
          </xdr:txBody>
        </xdr:sp>
        <xdr:sp macro="" textlink="">
          <xdr:nvSpPr>
            <xdr:cNvPr id="68" name="Freeform: Shape 67">
              <a:extLst>
                <a:ext uri="{FF2B5EF4-FFF2-40B4-BE49-F238E27FC236}">
                  <a16:creationId xmlns:a16="http://schemas.microsoft.com/office/drawing/2014/main" id="{587B39CB-2488-4C7A-B93A-0F0989EAEF81}"/>
                </a:ext>
              </a:extLst>
            </xdr:cNvPr>
            <xdr:cNvSpPr/>
          </xdr:nvSpPr>
          <xdr:spPr>
            <a:xfrm>
              <a:off x="9351642" y="319672"/>
              <a:ext cx="215835" cy="347595"/>
            </a:xfrm>
            <a:custGeom>
              <a:avLst/>
              <a:gdLst>
                <a:gd name="connsiteX0" fmla="*/ 215077 w 215835"/>
                <a:gd name="connsiteY0" fmla="*/ 148694 h 347595"/>
                <a:gd name="connsiteX1" fmla="*/ 179845 w 215835"/>
                <a:gd name="connsiteY1" fmla="*/ 28966 h 347595"/>
                <a:gd name="connsiteX2" fmla="*/ 172016 w 215835"/>
                <a:gd name="connsiteY2" fmla="*/ 18345 h 347595"/>
                <a:gd name="connsiteX3" fmla="*/ 130913 w 215835"/>
                <a:gd name="connsiteY3" fmla="*/ 1931 h 347595"/>
                <a:gd name="connsiteX4" fmla="*/ 108404 w 215835"/>
                <a:gd name="connsiteY4" fmla="*/ 0 h 347595"/>
                <a:gd name="connsiteX5" fmla="*/ 85895 w 215835"/>
                <a:gd name="connsiteY5" fmla="*/ 1931 h 347595"/>
                <a:gd name="connsiteX6" fmla="*/ 44792 w 215835"/>
                <a:gd name="connsiteY6" fmla="*/ 18345 h 347595"/>
                <a:gd name="connsiteX7" fmla="*/ 36963 w 215835"/>
                <a:gd name="connsiteY7" fmla="*/ 28966 h 347595"/>
                <a:gd name="connsiteX8" fmla="*/ 753 w 215835"/>
                <a:gd name="connsiteY8" fmla="*/ 148694 h 347595"/>
                <a:gd name="connsiteX9" fmla="*/ 14454 w 215835"/>
                <a:gd name="connsiteY9" fmla="*/ 172832 h 347595"/>
                <a:gd name="connsiteX10" fmla="*/ 20326 w 215835"/>
                <a:gd name="connsiteY10" fmla="*/ 173798 h 347595"/>
                <a:gd name="connsiteX11" fmla="*/ 38920 w 215835"/>
                <a:gd name="connsiteY11" fmla="*/ 160280 h 347595"/>
                <a:gd name="connsiteX12" fmla="*/ 69258 w 215835"/>
                <a:gd name="connsiteY12" fmla="*/ 58898 h 347595"/>
                <a:gd name="connsiteX13" fmla="*/ 69258 w 215835"/>
                <a:gd name="connsiteY13" fmla="*/ 92692 h 347595"/>
                <a:gd name="connsiteX14" fmla="*/ 33049 w 215835"/>
                <a:gd name="connsiteY14" fmla="*/ 212420 h 347595"/>
                <a:gd name="connsiteX15" fmla="*/ 59472 w 215835"/>
                <a:gd name="connsiteY15" fmla="*/ 212420 h 347595"/>
                <a:gd name="connsiteX16" fmla="*/ 59472 w 215835"/>
                <a:gd name="connsiteY16" fmla="*/ 347596 h 347595"/>
                <a:gd name="connsiteX17" fmla="*/ 98618 w 215835"/>
                <a:gd name="connsiteY17" fmla="*/ 347596 h 347595"/>
                <a:gd name="connsiteX18" fmla="*/ 98618 w 215835"/>
                <a:gd name="connsiteY18" fmla="*/ 212420 h 347595"/>
                <a:gd name="connsiteX19" fmla="*/ 118191 w 215835"/>
                <a:gd name="connsiteY19" fmla="*/ 212420 h 347595"/>
                <a:gd name="connsiteX20" fmla="*/ 118191 w 215835"/>
                <a:gd name="connsiteY20" fmla="*/ 347596 h 347595"/>
                <a:gd name="connsiteX21" fmla="*/ 157337 w 215835"/>
                <a:gd name="connsiteY21" fmla="*/ 347596 h 347595"/>
                <a:gd name="connsiteX22" fmla="*/ 157337 w 215835"/>
                <a:gd name="connsiteY22" fmla="*/ 212420 h 347595"/>
                <a:gd name="connsiteX23" fmla="*/ 183760 w 215835"/>
                <a:gd name="connsiteY23" fmla="*/ 212420 h 347595"/>
                <a:gd name="connsiteX24" fmla="*/ 147550 w 215835"/>
                <a:gd name="connsiteY24" fmla="*/ 92692 h 347595"/>
                <a:gd name="connsiteX25" fmla="*/ 147550 w 215835"/>
                <a:gd name="connsiteY25" fmla="*/ 58898 h 347595"/>
                <a:gd name="connsiteX26" fmla="*/ 177888 w 215835"/>
                <a:gd name="connsiteY26" fmla="*/ 160280 h 347595"/>
                <a:gd name="connsiteX27" fmla="*/ 196482 w 215835"/>
                <a:gd name="connsiteY27" fmla="*/ 173798 h 347595"/>
                <a:gd name="connsiteX28" fmla="*/ 202354 w 215835"/>
                <a:gd name="connsiteY28" fmla="*/ 172832 h 347595"/>
                <a:gd name="connsiteX29" fmla="*/ 215077 w 215835"/>
                <a:gd name="connsiteY29" fmla="*/ 148694 h 34759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Lst>
              <a:rect l="l" t="t" r="r" b="b"/>
              <a:pathLst>
                <a:path w="215835" h="347595">
                  <a:moveTo>
                    <a:pt x="215077" y="148694"/>
                  </a:moveTo>
                  <a:lnTo>
                    <a:pt x="179845" y="28966"/>
                  </a:lnTo>
                  <a:cubicBezTo>
                    <a:pt x="178867" y="24139"/>
                    <a:pt x="175931" y="20276"/>
                    <a:pt x="172016" y="18345"/>
                  </a:cubicBezTo>
                  <a:cubicBezTo>
                    <a:pt x="160272" y="10621"/>
                    <a:pt x="146571" y="5793"/>
                    <a:pt x="130913" y="1931"/>
                  </a:cubicBezTo>
                  <a:cubicBezTo>
                    <a:pt x="123084" y="966"/>
                    <a:pt x="116233" y="0"/>
                    <a:pt x="108404" y="0"/>
                  </a:cubicBezTo>
                  <a:cubicBezTo>
                    <a:pt x="100575" y="0"/>
                    <a:pt x="93725" y="966"/>
                    <a:pt x="85895" y="1931"/>
                  </a:cubicBezTo>
                  <a:cubicBezTo>
                    <a:pt x="70237" y="4828"/>
                    <a:pt x="56536" y="10621"/>
                    <a:pt x="44792" y="18345"/>
                  </a:cubicBezTo>
                  <a:cubicBezTo>
                    <a:pt x="40878" y="21242"/>
                    <a:pt x="37942" y="24139"/>
                    <a:pt x="36963" y="28966"/>
                  </a:cubicBezTo>
                  <a:lnTo>
                    <a:pt x="753" y="148694"/>
                  </a:lnTo>
                  <a:cubicBezTo>
                    <a:pt x="-2183" y="159315"/>
                    <a:pt x="3689" y="169936"/>
                    <a:pt x="14454" y="172832"/>
                  </a:cubicBezTo>
                  <a:cubicBezTo>
                    <a:pt x="16412" y="173798"/>
                    <a:pt x="18369" y="173798"/>
                    <a:pt x="20326" y="173798"/>
                  </a:cubicBezTo>
                  <a:cubicBezTo>
                    <a:pt x="29134" y="173798"/>
                    <a:pt x="36963" y="168005"/>
                    <a:pt x="38920" y="160280"/>
                  </a:cubicBezTo>
                  <a:lnTo>
                    <a:pt x="69258" y="58898"/>
                  </a:lnTo>
                  <a:lnTo>
                    <a:pt x="69258" y="92692"/>
                  </a:lnTo>
                  <a:lnTo>
                    <a:pt x="33049" y="212420"/>
                  </a:lnTo>
                  <a:lnTo>
                    <a:pt x="59472" y="212420"/>
                  </a:lnTo>
                  <a:lnTo>
                    <a:pt x="59472" y="347596"/>
                  </a:lnTo>
                  <a:lnTo>
                    <a:pt x="98618" y="347596"/>
                  </a:lnTo>
                  <a:lnTo>
                    <a:pt x="98618" y="212420"/>
                  </a:lnTo>
                  <a:lnTo>
                    <a:pt x="118191" y="212420"/>
                  </a:lnTo>
                  <a:lnTo>
                    <a:pt x="118191" y="347596"/>
                  </a:lnTo>
                  <a:lnTo>
                    <a:pt x="157337" y="347596"/>
                  </a:lnTo>
                  <a:lnTo>
                    <a:pt x="157337" y="212420"/>
                  </a:lnTo>
                  <a:lnTo>
                    <a:pt x="183760" y="212420"/>
                  </a:lnTo>
                  <a:lnTo>
                    <a:pt x="147550" y="92692"/>
                  </a:lnTo>
                  <a:lnTo>
                    <a:pt x="147550" y="58898"/>
                  </a:lnTo>
                  <a:lnTo>
                    <a:pt x="177888" y="160280"/>
                  </a:lnTo>
                  <a:cubicBezTo>
                    <a:pt x="180824" y="168970"/>
                    <a:pt x="188653" y="173798"/>
                    <a:pt x="196482" y="173798"/>
                  </a:cubicBezTo>
                  <a:cubicBezTo>
                    <a:pt x="198440" y="173798"/>
                    <a:pt x="200397" y="173798"/>
                    <a:pt x="202354" y="172832"/>
                  </a:cubicBezTo>
                  <a:cubicBezTo>
                    <a:pt x="212141" y="169936"/>
                    <a:pt x="218013" y="159315"/>
                    <a:pt x="215077" y="148694"/>
                  </a:cubicBezTo>
                  <a:close/>
                </a:path>
              </a:pathLst>
            </a:custGeom>
            <a:solidFill>
              <a:schemeClr val="accent2"/>
            </a:solidFill>
            <a:ln w="4862" cap="flat">
              <a:solidFill>
                <a:schemeClr val="tx1"/>
              </a:solidFill>
              <a:prstDash val="solid"/>
              <a:miter/>
            </a:ln>
          </xdr:spPr>
          <xdr:txBody>
            <a:bodyPr rtlCol="0" anchor="ctr"/>
            <a:lstStyle/>
            <a:p>
              <a:endParaRPr lang="en-IN"/>
            </a:p>
          </xdr:txBody>
        </xdr:sp>
      </xdr:grpSp>
      <xdr:grpSp>
        <xdr:nvGrpSpPr>
          <xdr:cNvPr id="69" name="Graphic 21" descr="Office worker">
            <a:extLst>
              <a:ext uri="{FF2B5EF4-FFF2-40B4-BE49-F238E27FC236}">
                <a16:creationId xmlns:a16="http://schemas.microsoft.com/office/drawing/2014/main" id="{4C5EA1FC-8DE5-423D-A1D8-A9953A5E4845}"/>
              </a:ext>
            </a:extLst>
          </xdr:cNvPr>
          <xdr:cNvGrpSpPr/>
        </xdr:nvGrpSpPr>
        <xdr:grpSpPr>
          <a:xfrm>
            <a:off x="12260895" y="404001"/>
            <a:ext cx="601532" cy="574239"/>
            <a:chOff x="12728255" y="404001"/>
            <a:chExt cx="601532" cy="574239"/>
          </a:xfrm>
        </xdr:grpSpPr>
        <xdr:sp macro="" textlink="">
          <xdr:nvSpPr>
            <xdr:cNvPr id="70" name="Freeform: Shape 69">
              <a:extLst>
                <a:ext uri="{FF2B5EF4-FFF2-40B4-BE49-F238E27FC236}">
                  <a16:creationId xmlns:a16="http://schemas.microsoft.com/office/drawing/2014/main" id="{C1D6206A-3AD9-4CBC-AF69-3CF7E5EA3F13}"/>
                </a:ext>
              </a:extLst>
            </xdr:cNvPr>
            <xdr:cNvSpPr/>
          </xdr:nvSpPr>
          <xdr:spPr>
            <a:xfrm>
              <a:off x="12828510" y="711338"/>
              <a:ext cx="155207" cy="183158"/>
            </a:xfrm>
            <a:custGeom>
              <a:avLst/>
              <a:gdLst>
                <a:gd name="connsiteX0" fmla="*/ 133277 w 155207"/>
                <a:gd name="connsiteY0" fmla="*/ 0 h 183158"/>
                <a:gd name="connsiteX1" fmla="*/ 117800 w 155207"/>
                <a:gd name="connsiteY1" fmla="*/ 3709 h 183158"/>
                <a:gd name="connsiteX2" fmla="*/ 20051 w 155207"/>
                <a:gd name="connsiteY2" fmla="*/ 49169 h 183158"/>
                <a:gd name="connsiteX3" fmla="*/ 0 w 155207"/>
                <a:gd name="connsiteY3" fmla="*/ 87452 h 183158"/>
                <a:gd name="connsiteX4" fmla="*/ 0 w 155207"/>
                <a:gd name="connsiteY4" fmla="*/ 183158 h 183158"/>
                <a:gd name="connsiteX5" fmla="*/ 155208 w 155207"/>
                <a:gd name="connsiteY5" fmla="*/ 183158 h 18315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55207" h="183158">
                  <a:moveTo>
                    <a:pt x="133277" y="0"/>
                  </a:moveTo>
                  <a:cubicBezTo>
                    <a:pt x="128139" y="1137"/>
                    <a:pt x="122938" y="2393"/>
                    <a:pt x="117800" y="3709"/>
                  </a:cubicBezTo>
                  <a:cubicBezTo>
                    <a:pt x="82756" y="13471"/>
                    <a:pt x="49703" y="28843"/>
                    <a:pt x="20051" y="49169"/>
                  </a:cubicBezTo>
                  <a:cubicBezTo>
                    <a:pt x="7688" y="58411"/>
                    <a:pt x="327" y="72465"/>
                    <a:pt x="0" y="87452"/>
                  </a:cubicBezTo>
                  <a:lnTo>
                    <a:pt x="0" y="183158"/>
                  </a:lnTo>
                  <a:lnTo>
                    <a:pt x="155208" y="183158"/>
                  </a:lnTo>
                  <a:close/>
                </a:path>
              </a:pathLst>
            </a:custGeom>
            <a:solidFill>
              <a:schemeClr val="accent1">
                <a:lumMod val="75000"/>
              </a:schemeClr>
            </a:solidFill>
            <a:ln w="6251" cap="flat">
              <a:solidFill>
                <a:schemeClr val="tx1"/>
              </a:solidFill>
              <a:prstDash val="solid"/>
              <a:miter/>
            </a:ln>
          </xdr:spPr>
          <xdr:txBody>
            <a:bodyPr rtlCol="0" anchor="ctr"/>
            <a:lstStyle/>
            <a:p>
              <a:endParaRPr lang="en-IN"/>
            </a:p>
          </xdr:txBody>
        </xdr:sp>
        <xdr:sp macro="" textlink="">
          <xdr:nvSpPr>
            <xdr:cNvPr id="71" name="Freeform: Shape 70">
              <a:extLst>
                <a:ext uri="{FF2B5EF4-FFF2-40B4-BE49-F238E27FC236}">
                  <a16:creationId xmlns:a16="http://schemas.microsoft.com/office/drawing/2014/main" id="{0B880DA5-3CDE-4FD9-A24B-4B1CC37E0F26}"/>
                </a:ext>
              </a:extLst>
            </xdr:cNvPr>
            <xdr:cNvSpPr/>
          </xdr:nvSpPr>
          <xdr:spPr>
            <a:xfrm>
              <a:off x="12928765" y="493725"/>
              <a:ext cx="200510" cy="191413"/>
            </a:xfrm>
            <a:custGeom>
              <a:avLst/>
              <a:gdLst>
                <a:gd name="connsiteX0" fmla="*/ 200511 w 200510"/>
                <a:gd name="connsiteY0" fmla="*/ 95707 h 191413"/>
                <a:gd name="connsiteX1" fmla="*/ 100255 w 200510"/>
                <a:gd name="connsiteY1" fmla="*/ 191413 h 191413"/>
                <a:gd name="connsiteX2" fmla="*/ 0 w 200510"/>
                <a:gd name="connsiteY2" fmla="*/ 95707 h 191413"/>
                <a:gd name="connsiteX3" fmla="*/ 100255 w 200510"/>
                <a:gd name="connsiteY3" fmla="*/ 0 h 191413"/>
                <a:gd name="connsiteX4" fmla="*/ 200511 w 200510"/>
                <a:gd name="connsiteY4" fmla="*/ 95707 h 19141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0510" h="191413">
                  <a:moveTo>
                    <a:pt x="200511" y="95707"/>
                  </a:moveTo>
                  <a:cubicBezTo>
                    <a:pt x="200511" y="148564"/>
                    <a:pt x="155625" y="191413"/>
                    <a:pt x="100255" y="191413"/>
                  </a:cubicBezTo>
                  <a:cubicBezTo>
                    <a:pt x="44886" y="191413"/>
                    <a:pt x="0" y="148564"/>
                    <a:pt x="0" y="95707"/>
                  </a:cubicBezTo>
                  <a:cubicBezTo>
                    <a:pt x="0" y="42849"/>
                    <a:pt x="44886" y="0"/>
                    <a:pt x="100255" y="0"/>
                  </a:cubicBezTo>
                  <a:cubicBezTo>
                    <a:pt x="155625" y="0"/>
                    <a:pt x="200511" y="42849"/>
                    <a:pt x="200511" y="95707"/>
                  </a:cubicBezTo>
                  <a:close/>
                </a:path>
              </a:pathLst>
            </a:custGeom>
            <a:solidFill>
              <a:schemeClr val="accent1">
                <a:lumMod val="75000"/>
              </a:schemeClr>
            </a:solidFill>
            <a:ln w="6251" cap="flat">
              <a:solidFill>
                <a:schemeClr val="tx1"/>
              </a:solidFill>
              <a:prstDash val="solid"/>
              <a:miter/>
            </a:ln>
          </xdr:spPr>
          <xdr:txBody>
            <a:bodyPr rtlCol="0" anchor="ctr"/>
            <a:lstStyle/>
            <a:p>
              <a:endParaRPr lang="en-IN"/>
            </a:p>
          </xdr:txBody>
        </xdr:sp>
        <xdr:sp macro="" textlink="">
          <xdr:nvSpPr>
            <xdr:cNvPr id="72" name="Freeform: Shape 71">
              <a:extLst>
                <a:ext uri="{FF2B5EF4-FFF2-40B4-BE49-F238E27FC236}">
                  <a16:creationId xmlns:a16="http://schemas.microsoft.com/office/drawing/2014/main" id="{CBCCAE4B-D3A4-4698-B29F-9A1002E090F0}"/>
                </a:ext>
              </a:extLst>
            </xdr:cNvPr>
            <xdr:cNvSpPr/>
          </xdr:nvSpPr>
          <xdr:spPr>
            <a:xfrm>
              <a:off x="13074323" y="711039"/>
              <a:ext cx="155207" cy="183457"/>
            </a:xfrm>
            <a:custGeom>
              <a:avLst/>
              <a:gdLst>
                <a:gd name="connsiteX0" fmla="*/ 135157 w 155207"/>
                <a:gd name="connsiteY0" fmla="*/ 49468 h 183457"/>
                <a:gd name="connsiteX1" fmla="*/ 37408 w 155207"/>
                <a:gd name="connsiteY1" fmla="*/ 4008 h 183457"/>
                <a:gd name="connsiteX2" fmla="*/ 21931 w 155207"/>
                <a:gd name="connsiteY2" fmla="*/ 0 h 183457"/>
                <a:gd name="connsiteX3" fmla="*/ 0 w 155207"/>
                <a:gd name="connsiteY3" fmla="*/ 183457 h 183457"/>
                <a:gd name="connsiteX4" fmla="*/ 155208 w 155207"/>
                <a:gd name="connsiteY4" fmla="*/ 183457 h 183457"/>
                <a:gd name="connsiteX5" fmla="*/ 155208 w 155207"/>
                <a:gd name="connsiteY5" fmla="*/ 87751 h 183457"/>
                <a:gd name="connsiteX6" fmla="*/ 135157 w 155207"/>
                <a:gd name="connsiteY6" fmla="*/ 49468 h 183457"/>
                <a:gd name="connsiteX7" fmla="*/ 111346 w 155207"/>
                <a:gd name="connsiteY7" fmla="*/ 117659 h 183457"/>
                <a:gd name="connsiteX8" fmla="*/ 48687 w 155207"/>
                <a:gd name="connsiteY8" fmla="*/ 117659 h 183457"/>
                <a:gd name="connsiteX9" fmla="*/ 48687 w 155207"/>
                <a:gd name="connsiteY9" fmla="*/ 105696 h 183457"/>
                <a:gd name="connsiteX10" fmla="*/ 111346 w 155207"/>
                <a:gd name="connsiteY10" fmla="*/ 105696 h 1834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55207" h="183457">
                  <a:moveTo>
                    <a:pt x="135157" y="49468"/>
                  </a:moveTo>
                  <a:cubicBezTo>
                    <a:pt x="107587" y="27934"/>
                    <a:pt x="72497" y="13578"/>
                    <a:pt x="37408" y="4008"/>
                  </a:cubicBezTo>
                  <a:cubicBezTo>
                    <a:pt x="32395" y="2572"/>
                    <a:pt x="27194" y="1256"/>
                    <a:pt x="21931" y="0"/>
                  </a:cubicBezTo>
                  <a:lnTo>
                    <a:pt x="0" y="183457"/>
                  </a:lnTo>
                  <a:lnTo>
                    <a:pt x="155208" y="183457"/>
                  </a:lnTo>
                  <a:lnTo>
                    <a:pt x="155208" y="87751"/>
                  </a:lnTo>
                  <a:cubicBezTo>
                    <a:pt x="154881" y="72764"/>
                    <a:pt x="147519" y="58711"/>
                    <a:pt x="135157" y="49468"/>
                  </a:cubicBezTo>
                  <a:close/>
                  <a:moveTo>
                    <a:pt x="111346" y="117659"/>
                  </a:moveTo>
                  <a:lnTo>
                    <a:pt x="48687" y="117659"/>
                  </a:lnTo>
                  <a:lnTo>
                    <a:pt x="48687" y="105696"/>
                  </a:lnTo>
                  <a:lnTo>
                    <a:pt x="111346" y="105696"/>
                  </a:lnTo>
                  <a:close/>
                </a:path>
              </a:pathLst>
            </a:custGeom>
            <a:solidFill>
              <a:schemeClr val="accent1">
                <a:lumMod val="75000"/>
              </a:schemeClr>
            </a:solidFill>
            <a:ln w="6251" cap="flat">
              <a:solidFill>
                <a:schemeClr val="tx1"/>
              </a:solidFill>
              <a:prstDash val="solid"/>
              <a:miter/>
            </a:ln>
          </xdr:spPr>
          <xdr:txBody>
            <a:bodyPr rtlCol="0" anchor="ctr"/>
            <a:lstStyle/>
            <a:p>
              <a:endParaRPr lang="en-IN"/>
            </a:p>
          </xdr:txBody>
        </xdr:sp>
        <xdr:sp macro="" textlink="">
          <xdr:nvSpPr>
            <xdr:cNvPr id="73" name="Freeform: Shape 72">
              <a:extLst>
                <a:ext uri="{FF2B5EF4-FFF2-40B4-BE49-F238E27FC236}">
                  <a16:creationId xmlns:a16="http://schemas.microsoft.com/office/drawing/2014/main" id="{1FDA394A-E548-494E-9E98-E8A6084A42F3}"/>
                </a:ext>
              </a:extLst>
            </xdr:cNvPr>
            <xdr:cNvSpPr/>
          </xdr:nvSpPr>
          <xdr:spPr>
            <a:xfrm>
              <a:off x="12997691" y="703083"/>
              <a:ext cx="62659" cy="35889"/>
            </a:xfrm>
            <a:custGeom>
              <a:avLst/>
              <a:gdLst>
                <a:gd name="connsiteX0" fmla="*/ 50504 w 62659"/>
                <a:gd name="connsiteY0" fmla="*/ 35890 h 35889"/>
                <a:gd name="connsiteX1" fmla="*/ 62660 w 62659"/>
                <a:gd name="connsiteY1" fmla="*/ 0 h 35889"/>
                <a:gd name="connsiteX2" fmla="*/ 0 w 62659"/>
                <a:gd name="connsiteY2" fmla="*/ 0 h 35889"/>
                <a:gd name="connsiteX3" fmla="*/ 12156 w 62659"/>
                <a:gd name="connsiteY3" fmla="*/ 35890 h 35889"/>
                <a:gd name="connsiteX4" fmla="*/ 50504 w 62659"/>
                <a:gd name="connsiteY4" fmla="*/ 35890 h 3588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2659" h="35889">
                  <a:moveTo>
                    <a:pt x="50504" y="35890"/>
                  </a:moveTo>
                  <a:lnTo>
                    <a:pt x="62660" y="0"/>
                  </a:lnTo>
                  <a:lnTo>
                    <a:pt x="0" y="0"/>
                  </a:lnTo>
                  <a:lnTo>
                    <a:pt x="12156" y="35890"/>
                  </a:lnTo>
                  <a:lnTo>
                    <a:pt x="50504" y="35890"/>
                  </a:lnTo>
                  <a:close/>
                </a:path>
              </a:pathLst>
            </a:custGeom>
            <a:solidFill>
              <a:schemeClr val="accent1">
                <a:lumMod val="75000"/>
              </a:schemeClr>
            </a:solidFill>
            <a:ln w="6251" cap="flat">
              <a:solidFill>
                <a:schemeClr val="tx1"/>
              </a:solidFill>
              <a:prstDash val="solid"/>
              <a:miter/>
            </a:ln>
          </xdr:spPr>
          <xdr:txBody>
            <a:bodyPr rtlCol="0" anchor="ctr"/>
            <a:lstStyle/>
            <a:p>
              <a:endParaRPr lang="en-IN"/>
            </a:p>
          </xdr:txBody>
        </xdr:sp>
        <xdr:sp macro="" textlink="">
          <xdr:nvSpPr>
            <xdr:cNvPr id="74" name="Freeform: Shape 73">
              <a:extLst>
                <a:ext uri="{FF2B5EF4-FFF2-40B4-BE49-F238E27FC236}">
                  <a16:creationId xmlns:a16="http://schemas.microsoft.com/office/drawing/2014/main" id="{AA7572A2-F814-405E-B4D0-2956D3FC2314}"/>
                </a:ext>
              </a:extLst>
            </xdr:cNvPr>
            <xdr:cNvSpPr/>
          </xdr:nvSpPr>
          <xdr:spPr>
            <a:xfrm>
              <a:off x="13002265" y="750937"/>
              <a:ext cx="53511" cy="143559"/>
            </a:xfrm>
            <a:custGeom>
              <a:avLst/>
              <a:gdLst>
                <a:gd name="connsiteX0" fmla="*/ 8522 w 53511"/>
                <a:gd name="connsiteY0" fmla="*/ 0 h 143559"/>
                <a:gd name="connsiteX1" fmla="*/ 0 w 53511"/>
                <a:gd name="connsiteY1" fmla="*/ 118018 h 143559"/>
                <a:gd name="connsiteX2" fmla="*/ 26756 w 53511"/>
                <a:gd name="connsiteY2" fmla="*/ 143560 h 143559"/>
                <a:gd name="connsiteX3" fmla="*/ 53511 w 53511"/>
                <a:gd name="connsiteY3" fmla="*/ 118018 h 143559"/>
                <a:gd name="connsiteX4" fmla="*/ 44990 w 53511"/>
                <a:gd name="connsiteY4" fmla="*/ 0 h 143559"/>
                <a:gd name="connsiteX5" fmla="*/ 8522 w 53511"/>
                <a:gd name="connsiteY5" fmla="*/ 0 h 14355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53511" h="143559">
                  <a:moveTo>
                    <a:pt x="8522" y="0"/>
                  </a:moveTo>
                  <a:lnTo>
                    <a:pt x="0" y="118018"/>
                  </a:lnTo>
                  <a:lnTo>
                    <a:pt x="26756" y="143560"/>
                  </a:lnTo>
                  <a:lnTo>
                    <a:pt x="53511" y="118018"/>
                  </a:lnTo>
                  <a:lnTo>
                    <a:pt x="44990" y="0"/>
                  </a:lnTo>
                  <a:lnTo>
                    <a:pt x="8522" y="0"/>
                  </a:lnTo>
                  <a:close/>
                </a:path>
              </a:pathLst>
            </a:custGeom>
            <a:solidFill>
              <a:schemeClr val="accent1">
                <a:lumMod val="75000"/>
              </a:schemeClr>
            </a:solidFill>
            <a:ln w="6251" cap="flat">
              <a:solidFill>
                <a:schemeClr val="tx1"/>
              </a:solidFill>
              <a:prstDash val="solid"/>
              <a:miter/>
            </a:ln>
          </xdr:spPr>
          <xdr:txBody>
            <a:bodyPr rtlCol="0" anchor="ctr"/>
            <a:lstStyle/>
            <a:p>
              <a:endParaRPr lang="en-IN"/>
            </a:p>
          </xdr:txBody>
        </xdr:sp>
      </xdr:grpSp>
      <xdr:grpSp>
        <xdr:nvGrpSpPr>
          <xdr:cNvPr id="75" name="Graphic 22" descr="Man">
            <a:extLst>
              <a:ext uri="{FF2B5EF4-FFF2-40B4-BE49-F238E27FC236}">
                <a16:creationId xmlns:a16="http://schemas.microsoft.com/office/drawing/2014/main" id="{D650E893-FF78-47AF-BDFB-4FBFFB1909D9}"/>
              </a:ext>
            </a:extLst>
          </xdr:cNvPr>
          <xdr:cNvGrpSpPr/>
        </xdr:nvGrpSpPr>
        <xdr:grpSpPr>
          <a:xfrm>
            <a:off x="13027080" y="492790"/>
            <a:ext cx="274880" cy="471596"/>
            <a:chOff x="13474120" y="492790"/>
            <a:chExt cx="274880" cy="471596"/>
          </a:xfrm>
          <a:solidFill>
            <a:schemeClr val="accent1"/>
          </a:solidFill>
        </xdr:grpSpPr>
        <xdr:sp macro="" textlink="">
          <xdr:nvSpPr>
            <xdr:cNvPr id="76" name="Freeform: Shape 75">
              <a:extLst>
                <a:ext uri="{FF2B5EF4-FFF2-40B4-BE49-F238E27FC236}">
                  <a16:creationId xmlns:a16="http://schemas.microsoft.com/office/drawing/2014/main" id="{7CBC6C03-3378-4559-AFC3-3E91325A42D2}"/>
                </a:ext>
              </a:extLst>
            </xdr:cNvPr>
            <xdr:cNvSpPr/>
          </xdr:nvSpPr>
          <xdr:spPr>
            <a:xfrm>
              <a:off x="13561582" y="492790"/>
              <a:ext cx="99956" cy="83839"/>
            </a:xfrm>
            <a:custGeom>
              <a:avLst/>
              <a:gdLst>
                <a:gd name="connsiteX0" fmla="*/ 99957 w 99956"/>
                <a:gd name="connsiteY0" fmla="*/ 41920 h 83839"/>
                <a:gd name="connsiteX1" fmla="*/ 49978 w 99956"/>
                <a:gd name="connsiteY1" fmla="*/ 83839 h 83839"/>
                <a:gd name="connsiteX2" fmla="*/ 0 w 99956"/>
                <a:gd name="connsiteY2" fmla="*/ 41920 h 83839"/>
                <a:gd name="connsiteX3" fmla="*/ 49978 w 99956"/>
                <a:gd name="connsiteY3" fmla="*/ 0 h 83839"/>
                <a:gd name="connsiteX4" fmla="*/ 99957 w 99956"/>
                <a:gd name="connsiteY4" fmla="*/ 41920 h 8383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9956" h="83839">
                  <a:moveTo>
                    <a:pt x="99957" y="41920"/>
                  </a:moveTo>
                  <a:cubicBezTo>
                    <a:pt x="99957" y="65071"/>
                    <a:pt x="77580" y="83839"/>
                    <a:pt x="49978" y="83839"/>
                  </a:cubicBezTo>
                  <a:cubicBezTo>
                    <a:pt x="22376" y="83839"/>
                    <a:pt x="0" y="65071"/>
                    <a:pt x="0" y="41920"/>
                  </a:cubicBezTo>
                  <a:cubicBezTo>
                    <a:pt x="0" y="18768"/>
                    <a:pt x="22376" y="0"/>
                    <a:pt x="49978" y="0"/>
                  </a:cubicBezTo>
                  <a:cubicBezTo>
                    <a:pt x="77580" y="0"/>
                    <a:pt x="99957" y="18768"/>
                    <a:pt x="99957" y="41920"/>
                  </a:cubicBezTo>
                  <a:close/>
                </a:path>
              </a:pathLst>
            </a:custGeom>
            <a:grpFill/>
            <a:ln w="6152" cap="flat">
              <a:solidFill>
                <a:sysClr val="windowText" lastClr="000000"/>
              </a:solidFill>
              <a:prstDash val="solid"/>
              <a:miter/>
            </a:ln>
          </xdr:spPr>
          <xdr:txBody>
            <a:bodyPr rtlCol="0" anchor="ctr"/>
            <a:lstStyle/>
            <a:p>
              <a:endParaRPr lang="en-IN"/>
            </a:p>
          </xdr:txBody>
        </xdr:sp>
        <xdr:sp macro="" textlink="">
          <xdr:nvSpPr>
            <xdr:cNvPr id="77" name="Freeform: Shape 76">
              <a:extLst>
                <a:ext uri="{FF2B5EF4-FFF2-40B4-BE49-F238E27FC236}">
                  <a16:creationId xmlns:a16="http://schemas.microsoft.com/office/drawing/2014/main" id="{87ACC71D-9889-4858-AA6B-9F7E04A0C763}"/>
                </a:ext>
              </a:extLst>
            </xdr:cNvPr>
            <xdr:cNvSpPr/>
          </xdr:nvSpPr>
          <xdr:spPr>
            <a:xfrm>
              <a:off x="13474120" y="587110"/>
              <a:ext cx="274880" cy="377277"/>
            </a:xfrm>
            <a:custGeom>
              <a:avLst/>
              <a:gdLst>
                <a:gd name="connsiteX0" fmla="*/ 273631 w 274880"/>
                <a:gd name="connsiteY0" fmla="*/ 163487 h 377277"/>
                <a:gd name="connsiteX1" fmla="*/ 238646 w 274880"/>
                <a:gd name="connsiteY1" fmla="*/ 38776 h 377277"/>
                <a:gd name="connsiteX2" fmla="*/ 231149 w 274880"/>
                <a:gd name="connsiteY2" fmla="*/ 27248 h 377277"/>
                <a:gd name="connsiteX3" fmla="*/ 178672 w 274880"/>
                <a:gd name="connsiteY3" fmla="*/ 4192 h 377277"/>
                <a:gd name="connsiteX4" fmla="*/ 137440 w 274880"/>
                <a:gd name="connsiteY4" fmla="*/ 0 h 377277"/>
                <a:gd name="connsiteX5" fmla="*/ 96208 w 274880"/>
                <a:gd name="connsiteY5" fmla="*/ 5240 h 377277"/>
                <a:gd name="connsiteX6" fmla="*/ 43731 w 274880"/>
                <a:gd name="connsiteY6" fmla="*/ 28296 h 377277"/>
                <a:gd name="connsiteX7" fmla="*/ 36234 w 274880"/>
                <a:gd name="connsiteY7" fmla="*/ 39824 h 377277"/>
                <a:gd name="connsiteX8" fmla="*/ 1249 w 274880"/>
                <a:gd name="connsiteY8" fmla="*/ 164535 h 377277"/>
                <a:gd name="connsiteX9" fmla="*/ 0 w 274880"/>
                <a:gd name="connsiteY9" fmla="*/ 169775 h 377277"/>
                <a:gd name="connsiteX10" fmla="*/ 24989 w 274880"/>
                <a:gd name="connsiteY10" fmla="*/ 190734 h 377277"/>
                <a:gd name="connsiteX11" fmla="*/ 48729 w 274880"/>
                <a:gd name="connsiteY11" fmla="*/ 175015 h 377277"/>
                <a:gd name="connsiteX12" fmla="*/ 74967 w 274880"/>
                <a:gd name="connsiteY12" fmla="*/ 83839 h 377277"/>
                <a:gd name="connsiteX13" fmla="*/ 74967 w 274880"/>
                <a:gd name="connsiteY13" fmla="*/ 377277 h 377277"/>
                <a:gd name="connsiteX14" fmla="*/ 124946 w 274880"/>
                <a:gd name="connsiteY14" fmla="*/ 377277 h 377277"/>
                <a:gd name="connsiteX15" fmla="*/ 124946 w 274880"/>
                <a:gd name="connsiteY15" fmla="*/ 188639 h 377277"/>
                <a:gd name="connsiteX16" fmla="*/ 149935 w 274880"/>
                <a:gd name="connsiteY16" fmla="*/ 188639 h 377277"/>
                <a:gd name="connsiteX17" fmla="*/ 149935 w 274880"/>
                <a:gd name="connsiteY17" fmla="*/ 377277 h 377277"/>
                <a:gd name="connsiteX18" fmla="*/ 199913 w 274880"/>
                <a:gd name="connsiteY18" fmla="*/ 377277 h 377277"/>
                <a:gd name="connsiteX19" fmla="*/ 199913 w 274880"/>
                <a:gd name="connsiteY19" fmla="*/ 82791 h 377277"/>
                <a:gd name="connsiteX20" fmla="*/ 226152 w 274880"/>
                <a:gd name="connsiteY20" fmla="*/ 173967 h 377277"/>
                <a:gd name="connsiteX21" fmla="*/ 249891 w 274880"/>
                <a:gd name="connsiteY21" fmla="*/ 189687 h 377277"/>
                <a:gd name="connsiteX22" fmla="*/ 274880 w 274880"/>
                <a:gd name="connsiteY22" fmla="*/ 168727 h 377277"/>
                <a:gd name="connsiteX23" fmla="*/ 273631 w 274880"/>
                <a:gd name="connsiteY23" fmla="*/ 163487 h 37727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Lst>
              <a:rect l="l" t="t" r="r" b="b"/>
              <a:pathLst>
                <a:path w="274880" h="377277">
                  <a:moveTo>
                    <a:pt x="273631" y="163487"/>
                  </a:moveTo>
                  <a:lnTo>
                    <a:pt x="238646" y="38776"/>
                  </a:lnTo>
                  <a:cubicBezTo>
                    <a:pt x="237397" y="34584"/>
                    <a:pt x="234898" y="30392"/>
                    <a:pt x="231149" y="27248"/>
                  </a:cubicBezTo>
                  <a:cubicBezTo>
                    <a:pt x="216156" y="16768"/>
                    <a:pt x="198664" y="9432"/>
                    <a:pt x="178672" y="4192"/>
                  </a:cubicBezTo>
                  <a:cubicBezTo>
                    <a:pt x="164928" y="2096"/>
                    <a:pt x="151184" y="0"/>
                    <a:pt x="137440" y="0"/>
                  </a:cubicBezTo>
                  <a:cubicBezTo>
                    <a:pt x="123696" y="0"/>
                    <a:pt x="109952" y="2096"/>
                    <a:pt x="96208" y="5240"/>
                  </a:cubicBezTo>
                  <a:cubicBezTo>
                    <a:pt x="76217" y="9432"/>
                    <a:pt x="58724" y="17816"/>
                    <a:pt x="43731" y="28296"/>
                  </a:cubicBezTo>
                  <a:cubicBezTo>
                    <a:pt x="39983" y="31440"/>
                    <a:pt x="37484" y="35632"/>
                    <a:pt x="36234" y="39824"/>
                  </a:cubicBezTo>
                  <a:lnTo>
                    <a:pt x="1249" y="164535"/>
                  </a:lnTo>
                  <a:cubicBezTo>
                    <a:pt x="1249" y="165583"/>
                    <a:pt x="0" y="167679"/>
                    <a:pt x="0" y="169775"/>
                  </a:cubicBezTo>
                  <a:cubicBezTo>
                    <a:pt x="0" y="181303"/>
                    <a:pt x="11245" y="190734"/>
                    <a:pt x="24989" y="190734"/>
                  </a:cubicBezTo>
                  <a:cubicBezTo>
                    <a:pt x="36234" y="190734"/>
                    <a:pt x="46230" y="183399"/>
                    <a:pt x="48729" y="175015"/>
                  </a:cubicBezTo>
                  <a:lnTo>
                    <a:pt x="74967" y="83839"/>
                  </a:lnTo>
                  <a:lnTo>
                    <a:pt x="74967" y="377277"/>
                  </a:lnTo>
                  <a:lnTo>
                    <a:pt x="124946" y="377277"/>
                  </a:lnTo>
                  <a:lnTo>
                    <a:pt x="124946" y="188639"/>
                  </a:lnTo>
                  <a:lnTo>
                    <a:pt x="149935" y="188639"/>
                  </a:lnTo>
                  <a:lnTo>
                    <a:pt x="149935" y="377277"/>
                  </a:lnTo>
                  <a:lnTo>
                    <a:pt x="199913" y="377277"/>
                  </a:lnTo>
                  <a:lnTo>
                    <a:pt x="199913" y="82791"/>
                  </a:lnTo>
                  <a:lnTo>
                    <a:pt x="226152" y="173967"/>
                  </a:lnTo>
                  <a:cubicBezTo>
                    <a:pt x="228650" y="182351"/>
                    <a:pt x="238646" y="189687"/>
                    <a:pt x="249891" y="189687"/>
                  </a:cubicBezTo>
                  <a:cubicBezTo>
                    <a:pt x="263635" y="189687"/>
                    <a:pt x="274880" y="180255"/>
                    <a:pt x="274880" y="168727"/>
                  </a:cubicBezTo>
                  <a:cubicBezTo>
                    <a:pt x="274880" y="166631"/>
                    <a:pt x="273631" y="164535"/>
                    <a:pt x="273631" y="163487"/>
                  </a:cubicBezTo>
                  <a:close/>
                </a:path>
              </a:pathLst>
            </a:custGeom>
            <a:grpFill/>
            <a:ln w="6152" cap="flat">
              <a:solidFill>
                <a:sysClr val="windowText" lastClr="000000"/>
              </a:solidFill>
              <a:prstDash val="solid"/>
              <a:miter/>
            </a:ln>
          </xdr:spPr>
          <xdr:txBody>
            <a:bodyPr rtlCol="0" anchor="ctr"/>
            <a:lstStyle/>
            <a:p>
              <a:endParaRPr lang="en-IN"/>
            </a:p>
          </xdr:txBody>
        </xdr:sp>
      </xdr:grpSp>
      <xdr:grpSp>
        <xdr:nvGrpSpPr>
          <xdr:cNvPr id="78" name="Graphic 23" descr="Woman">
            <a:extLst>
              <a:ext uri="{FF2B5EF4-FFF2-40B4-BE49-F238E27FC236}">
                <a16:creationId xmlns:a16="http://schemas.microsoft.com/office/drawing/2014/main" id="{97E4FE29-A6C3-468D-A6C1-D086DA963AF4}"/>
              </a:ext>
            </a:extLst>
          </xdr:cNvPr>
          <xdr:cNvGrpSpPr/>
        </xdr:nvGrpSpPr>
        <xdr:grpSpPr>
          <a:xfrm>
            <a:off x="13652031" y="491423"/>
            <a:ext cx="237460" cy="470870"/>
            <a:chOff x="14099071" y="491423"/>
            <a:chExt cx="237460" cy="470870"/>
          </a:xfrm>
          <a:solidFill>
            <a:srgbClr val="ED7D31"/>
          </a:solidFill>
        </xdr:grpSpPr>
        <xdr:sp macro="" textlink="">
          <xdr:nvSpPr>
            <xdr:cNvPr id="79" name="Freeform: Shape 78">
              <a:extLst>
                <a:ext uri="{FF2B5EF4-FFF2-40B4-BE49-F238E27FC236}">
                  <a16:creationId xmlns:a16="http://schemas.microsoft.com/office/drawing/2014/main" id="{6D48C7AA-A237-467A-844B-C31CDAA5648E}"/>
                </a:ext>
              </a:extLst>
            </xdr:cNvPr>
            <xdr:cNvSpPr/>
          </xdr:nvSpPr>
          <xdr:spPr>
            <a:xfrm>
              <a:off x="14175269" y="491423"/>
              <a:ext cx="86136" cy="83710"/>
            </a:xfrm>
            <a:custGeom>
              <a:avLst/>
              <a:gdLst>
                <a:gd name="connsiteX0" fmla="*/ 86136 w 86136"/>
                <a:gd name="connsiteY0" fmla="*/ 41855 h 83710"/>
                <a:gd name="connsiteX1" fmla="*/ 43068 w 86136"/>
                <a:gd name="connsiteY1" fmla="*/ 83710 h 83710"/>
                <a:gd name="connsiteX2" fmla="*/ 0 w 86136"/>
                <a:gd name="connsiteY2" fmla="*/ 41855 h 83710"/>
                <a:gd name="connsiteX3" fmla="*/ 43068 w 86136"/>
                <a:gd name="connsiteY3" fmla="*/ 0 h 83710"/>
                <a:gd name="connsiteX4" fmla="*/ 86136 w 86136"/>
                <a:gd name="connsiteY4" fmla="*/ 41855 h 8371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6136" h="83710">
                  <a:moveTo>
                    <a:pt x="86136" y="41855"/>
                  </a:moveTo>
                  <a:cubicBezTo>
                    <a:pt x="86136" y="64971"/>
                    <a:pt x="66854" y="83710"/>
                    <a:pt x="43068" y="83710"/>
                  </a:cubicBezTo>
                  <a:cubicBezTo>
                    <a:pt x="19282" y="83710"/>
                    <a:pt x="0" y="64971"/>
                    <a:pt x="0" y="41855"/>
                  </a:cubicBezTo>
                  <a:cubicBezTo>
                    <a:pt x="0" y="18739"/>
                    <a:pt x="19282" y="0"/>
                    <a:pt x="43068" y="0"/>
                  </a:cubicBezTo>
                  <a:cubicBezTo>
                    <a:pt x="66854" y="0"/>
                    <a:pt x="86136" y="18739"/>
                    <a:pt x="86136" y="41855"/>
                  </a:cubicBezTo>
                  <a:close/>
                </a:path>
              </a:pathLst>
            </a:custGeom>
            <a:solidFill>
              <a:schemeClr val="accent2"/>
            </a:solidFill>
            <a:ln w="5358" cap="flat">
              <a:solidFill>
                <a:schemeClr val="tx1"/>
              </a:solidFill>
              <a:prstDash val="solid"/>
              <a:miter/>
            </a:ln>
          </xdr:spPr>
          <xdr:txBody>
            <a:bodyPr rtlCol="0" anchor="ctr"/>
            <a:lstStyle/>
            <a:p>
              <a:endParaRPr lang="en-IN"/>
            </a:p>
          </xdr:txBody>
        </xdr:sp>
        <xdr:sp macro="" textlink="">
          <xdr:nvSpPr>
            <xdr:cNvPr id="80" name="Freeform: Shape 79">
              <a:extLst>
                <a:ext uri="{FF2B5EF4-FFF2-40B4-BE49-F238E27FC236}">
                  <a16:creationId xmlns:a16="http://schemas.microsoft.com/office/drawing/2014/main" id="{5721D183-077A-44D0-A8D8-689414AFF501}"/>
                </a:ext>
              </a:extLst>
            </xdr:cNvPr>
            <xdr:cNvSpPr/>
          </xdr:nvSpPr>
          <xdr:spPr>
            <a:xfrm>
              <a:off x="14099071" y="585597"/>
              <a:ext cx="237460" cy="376696"/>
            </a:xfrm>
            <a:custGeom>
              <a:avLst/>
              <a:gdLst>
                <a:gd name="connsiteX0" fmla="*/ 236626 w 237460"/>
                <a:gd name="connsiteY0" fmla="*/ 161142 h 376696"/>
                <a:gd name="connsiteX1" fmla="*/ 197865 w 237460"/>
                <a:gd name="connsiteY1" fmla="*/ 31391 h 376696"/>
                <a:gd name="connsiteX2" fmla="*/ 189251 w 237460"/>
                <a:gd name="connsiteY2" fmla="*/ 19881 h 376696"/>
                <a:gd name="connsiteX3" fmla="*/ 144030 w 237460"/>
                <a:gd name="connsiteY3" fmla="*/ 2093 h 376696"/>
                <a:gd name="connsiteX4" fmla="*/ 119266 w 237460"/>
                <a:gd name="connsiteY4" fmla="*/ 0 h 376696"/>
                <a:gd name="connsiteX5" fmla="*/ 94502 w 237460"/>
                <a:gd name="connsiteY5" fmla="*/ 2093 h 376696"/>
                <a:gd name="connsiteX6" fmla="*/ 49280 w 237460"/>
                <a:gd name="connsiteY6" fmla="*/ 19881 h 376696"/>
                <a:gd name="connsiteX7" fmla="*/ 40667 w 237460"/>
                <a:gd name="connsiteY7" fmla="*/ 31391 h 376696"/>
                <a:gd name="connsiteX8" fmla="*/ 829 w 237460"/>
                <a:gd name="connsiteY8" fmla="*/ 161142 h 376696"/>
                <a:gd name="connsiteX9" fmla="*/ 15902 w 237460"/>
                <a:gd name="connsiteY9" fmla="*/ 187302 h 376696"/>
                <a:gd name="connsiteX10" fmla="*/ 22363 w 237460"/>
                <a:gd name="connsiteY10" fmla="*/ 188348 h 376696"/>
                <a:gd name="connsiteX11" fmla="*/ 42820 w 237460"/>
                <a:gd name="connsiteY11" fmla="*/ 173699 h 376696"/>
                <a:gd name="connsiteX12" fmla="*/ 76198 w 237460"/>
                <a:gd name="connsiteY12" fmla="*/ 63829 h 376696"/>
                <a:gd name="connsiteX13" fmla="*/ 76198 w 237460"/>
                <a:gd name="connsiteY13" fmla="*/ 100452 h 376696"/>
                <a:gd name="connsiteX14" fmla="*/ 36360 w 237460"/>
                <a:gd name="connsiteY14" fmla="*/ 230203 h 376696"/>
                <a:gd name="connsiteX15" fmla="*/ 65431 w 237460"/>
                <a:gd name="connsiteY15" fmla="*/ 230203 h 376696"/>
                <a:gd name="connsiteX16" fmla="*/ 65431 w 237460"/>
                <a:gd name="connsiteY16" fmla="*/ 376697 h 376696"/>
                <a:gd name="connsiteX17" fmla="*/ 108499 w 237460"/>
                <a:gd name="connsiteY17" fmla="*/ 376697 h 376696"/>
                <a:gd name="connsiteX18" fmla="*/ 108499 w 237460"/>
                <a:gd name="connsiteY18" fmla="*/ 230203 h 376696"/>
                <a:gd name="connsiteX19" fmla="*/ 130033 w 237460"/>
                <a:gd name="connsiteY19" fmla="*/ 230203 h 376696"/>
                <a:gd name="connsiteX20" fmla="*/ 130033 w 237460"/>
                <a:gd name="connsiteY20" fmla="*/ 376697 h 376696"/>
                <a:gd name="connsiteX21" fmla="*/ 173101 w 237460"/>
                <a:gd name="connsiteY21" fmla="*/ 376697 h 376696"/>
                <a:gd name="connsiteX22" fmla="*/ 173101 w 237460"/>
                <a:gd name="connsiteY22" fmla="*/ 230203 h 376696"/>
                <a:gd name="connsiteX23" fmla="*/ 202172 w 237460"/>
                <a:gd name="connsiteY23" fmla="*/ 230203 h 376696"/>
                <a:gd name="connsiteX24" fmla="*/ 162334 w 237460"/>
                <a:gd name="connsiteY24" fmla="*/ 100452 h 376696"/>
                <a:gd name="connsiteX25" fmla="*/ 162334 w 237460"/>
                <a:gd name="connsiteY25" fmla="*/ 63829 h 376696"/>
                <a:gd name="connsiteX26" fmla="*/ 195711 w 237460"/>
                <a:gd name="connsiteY26" fmla="*/ 173699 h 376696"/>
                <a:gd name="connsiteX27" fmla="*/ 216169 w 237460"/>
                <a:gd name="connsiteY27" fmla="*/ 188348 h 376696"/>
                <a:gd name="connsiteX28" fmla="*/ 222629 w 237460"/>
                <a:gd name="connsiteY28" fmla="*/ 187302 h 376696"/>
                <a:gd name="connsiteX29" fmla="*/ 236626 w 237460"/>
                <a:gd name="connsiteY29" fmla="*/ 161142 h 37669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Lst>
              <a:rect l="l" t="t" r="r" b="b"/>
              <a:pathLst>
                <a:path w="237460" h="376696">
                  <a:moveTo>
                    <a:pt x="236626" y="161142"/>
                  </a:moveTo>
                  <a:lnTo>
                    <a:pt x="197865" y="31391"/>
                  </a:lnTo>
                  <a:cubicBezTo>
                    <a:pt x="196788" y="26159"/>
                    <a:pt x="193558" y="21974"/>
                    <a:pt x="189251" y="19881"/>
                  </a:cubicBezTo>
                  <a:cubicBezTo>
                    <a:pt x="176331" y="11510"/>
                    <a:pt x="161257" y="6278"/>
                    <a:pt x="144030" y="2093"/>
                  </a:cubicBezTo>
                  <a:cubicBezTo>
                    <a:pt x="135416" y="1046"/>
                    <a:pt x="127879" y="0"/>
                    <a:pt x="119266" y="0"/>
                  </a:cubicBezTo>
                  <a:cubicBezTo>
                    <a:pt x="110652" y="0"/>
                    <a:pt x="103115" y="1046"/>
                    <a:pt x="94502" y="2093"/>
                  </a:cubicBezTo>
                  <a:cubicBezTo>
                    <a:pt x="77274" y="5232"/>
                    <a:pt x="62201" y="11510"/>
                    <a:pt x="49280" y="19881"/>
                  </a:cubicBezTo>
                  <a:cubicBezTo>
                    <a:pt x="44973" y="23020"/>
                    <a:pt x="41743" y="26159"/>
                    <a:pt x="40667" y="31391"/>
                  </a:cubicBezTo>
                  <a:lnTo>
                    <a:pt x="829" y="161142"/>
                  </a:lnTo>
                  <a:cubicBezTo>
                    <a:pt x="-2401" y="172653"/>
                    <a:pt x="4059" y="184163"/>
                    <a:pt x="15902" y="187302"/>
                  </a:cubicBezTo>
                  <a:cubicBezTo>
                    <a:pt x="18056" y="188348"/>
                    <a:pt x="20209" y="188348"/>
                    <a:pt x="22363" y="188348"/>
                  </a:cubicBezTo>
                  <a:cubicBezTo>
                    <a:pt x="32053" y="188348"/>
                    <a:pt x="40667" y="182070"/>
                    <a:pt x="42820" y="173699"/>
                  </a:cubicBezTo>
                  <a:lnTo>
                    <a:pt x="76198" y="63829"/>
                  </a:lnTo>
                  <a:lnTo>
                    <a:pt x="76198" y="100452"/>
                  </a:lnTo>
                  <a:lnTo>
                    <a:pt x="36360" y="230203"/>
                  </a:lnTo>
                  <a:lnTo>
                    <a:pt x="65431" y="230203"/>
                  </a:lnTo>
                  <a:lnTo>
                    <a:pt x="65431" y="376697"/>
                  </a:lnTo>
                  <a:lnTo>
                    <a:pt x="108499" y="376697"/>
                  </a:lnTo>
                  <a:lnTo>
                    <a:pt x="108499" y="230203"/>
                  </a:lnTo>
                  <a:lnTo>
                    <a:pt x="130033" y="230203"/>
                  </a:lnTo>
                  <a:lnTo>
                    <a:pt x="130033" y="376697"/>
                  </a:lnTo>
                  <a:lnTo>
                    <a:pt x="173101" y="376697"/>
                  </a:lnTo>
                  <a:lnTo>
                    <a:pt x="173101" y="230203"/>
                  </a:lnTo>
                  <a:lnTo>
                    <a:pt x="202172" y="230203"/>
                  </a:lnTo>
                  <a:lnTo>
                    <a:pt x="162334" y="100452"/>
                  </a:lnTo>
                  <a:lnTo>
                    <a:pt x="162334" y="63829"/>
                  </a:lnTo>
                  <a:lnTo>
                    <a:pt x="195711" y="173699"/>
                  </a:lnTo>
                  <a:cubicBezTo>
                    <a:pt x="198941" y="183116"/>
                    <a:pt x="207555" y="188348"/>
                    <a:pt x="216169" y="188348"/>
                  </a:cubicBezTo>
                  <a:cubicBezTo>
                    <a:pt x="218322" y="188348"/>
                    <a:pt x="220475" y="188348"/>
                    <a:pt x="222629" y="187302"/>
                  </a:cubicBezTo>
                  <a:cubicBezTo>
                    <a:pt x="233396" y="184163"/>
                    <a:pt x="239856" y="172653"/>
                    <a:pt x="236626" y="161142"/>
                  </a:cubicBezTo>
                  <a:close/>
                </a:path>
              </a:pathLst>
            </a:custGeom>
            <a:solidFill>
              <a:schemeClr val="accent2"/>
            </a:solidFill>
            <a:ln w="5358" cap="flat">
              <a:solidFill>
                <a:schemeClr val="tx1"/>
              </a:solidFill>
              <a:prstDash val="solid"/>
              <a:miter/>
            </a:ln>
          </xdr:spPr>
          <xdr:txBody>
            <a:bodyPr rtlCol="0" anchor="ctr"/>
            <a:lstStyle/>
            <a:p>
              <a:endParaRPr lang="en-IN"/>
            </a:p>
          </xdr:txBody>
        </xdr:sp>
      </xdr:grpSp>
      <xdr:cxnSp macro="">
        <xdr:nvCxnSpPr>
          <xdr:cNvPr id="81" name="Straight Connector 80">
            <a:extLst>
              <a:ext uri="{FF2B5EF4-FFF2-40B4-BE49-F238E27FC236}">
                <a16:creationId xmlns:a16="http://schemas.microsoft.com/office/drawing/2014/main" id="{8D70358C-A693-46B6-B735-1B1C2D68BAF9}"/>
              </a:ext>
            </a:extLst>
          </xdr:cNvPr>
          <xdr:cNvCxnSpPr/>
        </xdr:nvCxnSpPr>
        <xdr:spPr>
          <a:xfrm flipH="1">
            <a:off x="12212320" y="203200"/>
            <a:ext cx="10026" cy="79328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2310</xdr:colOff>
      <xdr:row>5</xdr:row>
      <xdr:rowOff>25299</xdr:rowOff>
    </xdr:from>
    <xdr:to>
      <xdr:col>30</xdr:col>
      <xdr:colOff>50800</xdr:colOff>
      <xdr:row>47</xdr:row>
      <xdr:rowOff>71120</xdr:rowOff>
    </xdr:to>
    <xdr:grpSp>
      <xdr:nvGrpSpPr>
        <xdr:cNvPr id="5" name="Group 4">
          <a:extLst>
            <a:ext uri="{FF2B5EF4-FFF2-40B4-BE49-F238E27FC236}">
              <a16:creationId xmlns:a16="http://schemas.microsoft.com/office/drawing/2014/main" id="{DC1FDE4A-8708-412D-8837-A3836FC65826}"/>
            </a:ext>
          </a:extLst>
        </xdr:cNvPr>
        <xdr:cNvGrpSpPr/>
      </xdr:nvGrpSpPr>
      <xdr:grpSpPr>
        <a:xfrm>
          <a:off x="53110" y="1193699"/>
          <a:ext cx="18956250" cy="7574381"/>
          <a:chOff x="53110" y="1193699"/>
          <a:chExt cx="18956250" cy="7574381"/>
        </a:xfrm>
      </xdr:grpSpPr>
      <xdr:graphicFrame macro="">
        <xdr:nvGraphicFramePr>
          <xdr:cNvPr id="28" name="Chart 27">
            <a:extLst>
              <a:ext uri="{FF2B5EF4-FFF2-40B4-BE49-F238E27FC236}">
                <a16:creationId xmlns:a16="http://schemas.microsoft.com/office/drawing/2014/main" id="{286788BB-2F24-4E32-9A0A-0529F8E86716}"/>
              </a:ext>
            </a:extLst>
          </xdr:cNvPr>
          <xdr:cNvGraphicFramePr>
            <a:graphicFrameLocks/>
          </xdr:cNvGraphicFramePr>
        </xdr:nvGraphicFramePr>
        <xdr:xfrm>
          <a:off x="12202160" y="1193699"/>
          <a:ext cx="6766560" cy="339862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9" name="Chart 28">
            <a:extLst>
              <a:ext uri="{FF2B5EF4-FFF2-40B4-BE49-F238E27FC236}">
                <a16:creationId xmlns:a16="http://schemas.microsoft.com/office/drawing/2014/main" id="{37DA7EE2-F778-4142-85B0-E74D53974723}"/>
              </a:ext>
            </a:extLst>
          </xdr:cNvPr>
          <xdr:cNvGraphicFramePr>
            <a:graphicFrameLocks/>
          </xdr:cNvGraphicFramePr>
        </xdr:nvGraphicFramePr>
        <xdr:xfrm>
          <a:off x="12259059" y="4667124"/>
          <a:ext cx="6750301" cy="4100956"/>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0" name="Chart 29">
            <a:extLst>
              <a:ext uri="{FF2B5EF4-FFF2-40B4-BE49-F238E27FC236}">
                <a16:creationId xmlns:a16="http://schemas.microsoft.com/office/drawing/2014/main" id="{0809A46B-6BAE-48A4-8559-D73706F7E475}"/>
              </a:ext>
            </a:extLst>
          </xdr:cNvPr>
          <xdr:cNvGraphicFramePr>
            <a:graphicFrameLocks/>
          </xdr:cNvGraphicFramePr>
        </xdr:nvGraphicFramePr>
        <xdr:xfrm>
          <a:off x="7792507" y="4638156"/>
          <a:ext cx="4431244" cy="4079124"/>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1" name="Chart 30">
            <a:extLst>
              <a:ext uri="{FF2B5EF4-FFF2-40B4-BE49-F238E27FC236}">
                <a16:creationId xmlns:a16="http://schemas.microsoft.com/office/drawing/2014/main" id="{9C6037A7-E3B9-4DA6-871D-F03971616085}"/>
              </a:ext>
            </a:extLst>
          </xdr:cNvPr>
          <xdr:cNvGraphicFramePr>
            <a:graphicFrameLocks/>
          </xdr:cNvGraphicFramePr>
        </xdr:nvGraphicFramePr>
        <xdr:xfrm>
          <a:off x="1924808" y="4631690"/>
          <a:ext cx="5847592" cy="216535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2" name="Chart 31">
            <a:extLst>
              <a:ext uri="{FF2B5EF4-FFF2-40B4-BE49-F238E27FC236}">
                <a16:creationId xmlns:a16="http://schemas.microsoft.com/office/drawing/2014/main" id="{620C0057-8C6D-4C01-87BC-92F9ED853972}"/>
              </a:ext>
            </a:extLst>
          </xdr:cNvPr>
          <xdr:cNvGraphicFramePr>
            <a:graphicFrameLocks/>
          </xdr:cNvGraphicFramePr>
        </xdr:nvGraphicFramePr>
        <xdr:xfrm>
          <a:off x="1899921" y="6827520"/>
          <a:ext cx="5862320" cy="1920240"/>
        </xdr:xfrm>
        <a:graphic>
          <a:graphicData uri="http://schemas.openxmlformats.org/drawingml/2006/chart">
            <c:chart xmlns:c="http://schemas.openxmlformats.org/drawingml/2006/chart" xmlns:r="http://schemas.openxmlformats.org/officeDocument/2006/relationships" r:id="rId7"/>
          </a:graphicData>
        </a:graphic>
      </xdr:graphicFrame>
      <xdr:grpSp>
        <xdr:nvGrpSpPr>
          <xdr:cNvPr id="87" name="Group 86">
            <a:extLst>
              <a:ext uri="{FF2B5EF4-FFF2-40B4-BE49-F238E27FC236}">
                <a16:creationId xmlns:a16="http://schemas.microsoft.com/office/drawing/2014/main" id="{C02E3A89-BBC6-4BF2-8ADD-56299D2196B4}"/>
              </a:ext>
            </a:extLst>
          </xdr:cNvPr>
          <xdr:cNvGrpSpPr/>
        </xdr:nvGrpSpPr>
        <xdr:grpSpPr>
          <a:xfrm>
            <a:off x="53110" y="1246777"/>
            <a:ext cx="1862402" cy="6378256"/>
            <a:chOff x="42950" y="1277257"/>
            <a:chExt cx="1862402" cy="6378256"/>
          </a:xfrm>
        </xdr:grpSpPr>
        <mc:AlternateContent xmlns:mc="http://schemas.openxmlformats.org/markup-compatibility/2006">
          <mc:Choice xmlns:a14="http://schemas.microsoft.com/office/drawing/2010/main" Requires="a14">
            <xdr:graphicFrame macro="">
              <xdr:nvGraphicFramePr>
                <xdr:cNvPr id="36" name="BU Region">
                  <a:extLst>
                    <a:ext uri="{FF2B5EF4-FFF2-40B4-BE49-F238E27FC236}">
                      <a16:creationId xmlns:a16="http://schemas.microsoft.com/office/drawing/2014/main" id="{F95D1DF1-B86E-4262-982D-DD2A92EFD0A7}"/>
                    </a:ext>
                  </a:extLst>
                </xdr:cNvPr>
                <xdr:cNvGraphicFramePr/>
              </xdr:nvGraphicFramePr>
              <xdr:xfrm>
                <a:off x="62574" y="2926080"/>
                <a:ext cx="1817026" cy="231568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72734" y="2895600"/>
                  <a:ext cx="1817026" cy="2315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8" name="EthnicGroup">
                  <a:extLst>
                    <a:ext uri="{FF2B5EF4-FFF2-40B4-BE49-F238E27FC236}">
                      <a16:creationId xmlns:a16="http://schemas.microsoft.com/office/drawing/2014/main" id="{91D9E946-686D-4325-8C56-0441F624B12B}"/>
                    </a:ext>
                  </a:extLst>
                </xdr:cNvPr>
                <xdr:cNvGraphicFramePr/>
              </xdr:nvGraphicFramePr>
              <xdr:xfrm>
                <a:off x="63926" y="5303376"/>
                <a:ext cx="1805514" cy="2352137"/>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74086" y="5272896"/>
                  <a:ext cx="1805514" cy="23521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9" name="FP">
                  <a:extLst>
                    <a:ext uri="{FF2B5EF4-FFF2-40B4-BE49-F238E27FC236}">
                      <a16:creationId xmlns:a16="http://schemas.microsoft.com/office/drawing/2014/main" id="{005A88C3-4A4F-48A9-BEBC-AE5CB822614F}"/>
                    </a:ext>
                  </a:extLst>
                </xdr:cNvPr>
                <xdr:cNvGraphicFramePr/>
              </xdr:nvGraphicFramePr>
              <xdr:xfrm>
                <a:off x="42950" y="2082801"/>
                <a:ext cx="1836650" cy="710934"/>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53110" y="2052321"/>
                  <a:ext cx="1836650" cy="710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0" name="Gender">
                  <a:extLst>
                    <a:ext uri="{FF2B5EF4-FFF2-40B4-BE49-F238E27FC236}">
                      <a16:creationId xmlns:a16="http://schemas.microsoft.com/office/drawing/2014/main" id="{ECA1C117-BF40-465C-B44C-100EC0E999CA}"/>
                    </a:ext>
                  </a:extLst>
                </xdr:cNvPr>
                <xdr:cNvGraphicFramePr/>
              </xdr:nvGraphicFramePr>
              <xdr:xfrm>
                <a:off x="50800" y="1277257"/>
                <a:ext cx="1854552" cy="70381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0960" y="1246777"/>
                  <a:ext cx="1854552" cy="703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pic>
        <xdr:nvPicPr>
          <xdr:cNvPr id="4" name="Graphic 3" descr="Office worker">
            <a:extLst>
              <a:ext uri="{FF2B5EF4-FFF2-40B4-BE49-F238E27FC236}">
                <a16:creationId xmlns:a16="http://schemas.microsoft.com/office/drawing/2014/main" id="{85E6800C-780F-42D1-8E83-A8207EE770D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324080" y="4673600"/>
            <a:ext cx="416560" cy="416560"/>
          </a:xfrm>
          <a:prstGeom prst="rect">
            <a:avLst/>
          </a:prstGeom>
        </xdr:spPr>
      </xdr:pic>
    </xdr:grpSp>
    <xdr:clientData/>
  </xdr:twoCellAnchor>
  <xdr:twoCellAnchor>
    <xdr:from>
      <xdr:col>1</xdr:col>
      <xdr:colOff>40640</xdr:colOff>
      <xdr:row>3</xdr:row>
      <xdr:rowOff>30480</xdr:rowOff>
    </xdr:from>
    <xdr:to>
      <xdr:col>5</xdr:col>
      <xdr:colOff>1056640</xdr:colOff>
      <xdr:row>4</xdr:row>
      <xdr:rowOff>193040</xdr:rowOff>
    </xdr:to>
    <xdr:grpSp>
      <xdr:nvGrpSpPr>
        <xdr:cNvPr id="10" name="Group 9">
          <a:extLst>
            <a:ext uri="{FF2B5EF4-FFF2-40B4-BE49-F238E27FC236}">
              <a16:creationId xmlns:a16="http://schemas.microsoft.com/office/drawing/2014/main" id="{9E9A31E7-EAAB-4CB6-ADA0-93F894722463}"/>
            </a:ext>
          </a:extLst>
        </xdr:cNvPr>
        <xdr:cNvGrpSpPr/>
      </xdr:nvGrpSpPr>
      <xdr:grpSpPr>
        <a:xfrm>
          <a:off x="91440" y="762000"/>
          <a:ext cx="3454400" cy="335280"/>
          <a:chOff x="91440" y="762000"/>
          <a:chExt cx="3454400" cy="335280"/>
        </a:xfrm>
      </xdr:grpSpPr>
      <xdr:sp macro="" textlink="">
        <xdr:nvSpPr>
          <xdr:cNvPr id="8" name="Rectangle: Top Corners Rounded 7">
            <a:hlinkClick xmlns:r="http://schemas.openxmlformats.org/officeDocument/2006/relationships" r:id="rId10"/>
            <a:extLst>
              <a:ext uri="{FF2B5EF4-FFF2-40B4-BE49-F238E27FC236}">
                <a16:creationId xmlns:a16="http://schemas.microsoft.com/office/drawing/2014/main" id="{C17FC51D-7207-4D4B-94B4-7F1AAD4B4DD3}"/>
              </a:ext>
            </a:extLst>
          </xdr:cNvPr>
          <xdr:cNvSpPr/>
        </xdr:nvSpPr>
        <xdr:spPr>
          <a:xfrm>
            <a:off x="91440" y="772160"/>
            <a:ext cx="1656080" cy="325120"/>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latin typeface="Times New Roman" panose="02020603050405020304" pitchFamily="18" charset="0"/>
                <a:cs typeface="Times New Roman" panose="02020603050405020304" pitchFamily="18" charset="0"/>
              </a:rPr>
              <a:t>Actives Dashboard</a:t>
            </a:r>
          </a:p>
        </xdr:txBody>
      </xdr:sp>
      <xdr:sp macro="" textlink="">
        <xdr:nvSpPr>
          <xdr:cNvPr id="90" name="Rectangle: Top Corners Rounded 89">
            <a:hlinkClick xmlns:r="http://schemas.openxmlformats.org/officeDocument/2006/relationships" r:id="rId11"/>
            <a:extLst>
              <a:ext uri="{FF2B5EF4-FFF2-40B4-BE49-F238E27FC236}">
                <a16:creationId xmlns:a16="http://schemas.microsoft.com/office/drawing/2014/main" id="{C27FE82C-CF3C-4ED6-AA8D-CD3D279030F8}"/>
              </a:ext>
            </a:extLst>
          </xdr:cNvPr>
          <xdr:cNvSpPr/>
        </xdr:nvSpPr>
        <xdr:spPr>
          <a:xfrm>
            <a:off x="1788160" y="762000"/>
            <a:ext cx="1757680" cy="325120"/>
          </a:xfrm>
          <a:prstGeom prst="round2Same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latin typeface="Times New Roman" panose="02020603050405020304" pitchFamily="18" charset="0"/>
                <a:cs typeface="Times New Roman" panose="02020603050405020304" pitchFamily="18" charset="0"/>
              </a:rPr>
              <a:t>Separations Dashboard</a:t>
            </a:r>
          </a:p>
          <a:p>
            <a:pPr algn="ctr"/>
            <a:endParaRPr lang="en-IN"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10.xml><?xml version="1.0" encoding="utf-8"?>
<c:userShapes xmlns:c="http://schemas.openxmlformats.org/drawingml/2006/chart">
  <cdr:relSizeAnchor xmlns:cdr="http://schemas.openxmlformats.org/drawingml/2006/chartDrawing">
    <cdr:from>
      <cdr:x>0.01827</cdr:x>
      <cdr:y>0.00383</cdr:y>
    </cdr:from>
    <cdr:to>
      <cdr:x>0.07343</cdr:x>
      <cdr:y>0.04627</cdr:y>
    </cdr:to>
    <cdr:pic>
      <cdr:nvPicPr>
        <cdr:cNvPr id="3" name="Graphic 2" descr="Users">
          <a:extLst xmlns:a="http://schemas.openxmlformats.org/drawingml/2006/main">
            <a:ext uri="{FF2B5EF4-FFF2-40B4-BE49-F238E27FC236}">
              <a16:creationId xmlns:a16="http://schemas.microsoft.com/office/drawing/2014/main" id="{8E46D0D8-03A1-4FC6-98E1-67B0D7E205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11760" y="30480"/>
          <a:ext cx="337458" cy="337458"/>
        </a:xfrm>
        <a:prstGeom xmlns:a="http://schemas.openxmlformats.org/drawingml/2006/main" prst="rect">
          <a:avLst/>
        </a:prstGeom>
      </cdr:spPr>
    </cdr:pic>
  </cdr:relSizeAnchor>
</c:userShapes>
</file>

<file path=xl/drawings/drawing11.xml><?xml version="1.0" encoding="utf-8"?>
<xdr:wsDr xmlns:xdr="http://schemas.openxmlformats.org/drawingml/2006/spreadsheetDrawing" xmlns:a="http://schemas.openxmlformats.org/drawingml/2006/main">
  <xdr:twoCellAnchor>
    <xdr:from>
      <xdr:col>3</xdr:col>
      <xdr:colOff>143906</xdr:colOff>
      <xdr:row>2</xdr:row>
      <xdr:rowOff>10914</xdr:rowOff>
    </xdr:from>
    <xdr:to>
      <xdr:col>16</xdr:col>
      <xdr:colOff>61685</xdr:colOff>
      <xdr:row>22</xdr:row>
      <xdr:rowOff>24555</xdr:rowOff>
    </xdr:to>
    <xdr:graphicFrame macro="">
      <xdr:nvGraphicFramePr>
        <xdr:cNvPr id="3" name="Chart 2">
          <a:extLst>
            <a:ext uri="{FF2B5EF4-FFF2-40B4-BE49-F238E27FC236}">
              <a16:creationId xmlns:a16="http://schemas.microsoft.com/office/drawing/2014/main" id="{86D3D4B3-BA5D-46F0-90B0-AD9BB5E0C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106680</xdr:colOff>
      <xdr:row>2</xdr:row>
      <xdr:rowOff>15240</xdr:rowOff>
    </xdr:from>
    <xdr:to>
      <xdr:col>13</xdr:col>
      <xdr:colOff>457200</xdr:colOff>
      <xdr:row>20</xdr:row>
      <xdr:rowOff>121920</xdr:rowOff>
    </xdr:to>
    <xdr:graphicFrame macro="">
      <xdr:nvGraphicFramePr>
        <xdr:cNvPr id="2" name="Chart 1">
          <a:extLst>
            <a:ext uri="{FF2B5EF4-FFF2-40B4-BE49-F238E27FC236}">
              <a16:creationId xmlns:a16="http://schemas.microsoft.com/office/drawing/2014/main" id="{C2A0B5A1-D902-4FB3-A3DA-F29A976AC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265612</xdr:colOff>
      <xdr:row>4</xdr:row>
      <xdr:rowOff>150222</xdr:rowOff>
    </xdr:from>
    <xdr:to>
      <xdr:col>10</xdr:col>
      <xdr:colOff>239486</xdr:colOff>
      <xdr:row>23</xdr:row>
      <xdr:rowOff>71846</xdr:rowOff>
    </xdr:to>
    <xdr:graphicFrame macro="">
      <xdr:nvGraphicFramePr>
        <xdr:cNvPr id="2" name="Chart 1">
          <a:extLst>
            <a:ext uri="{FF2B5EF4-FFF2-40B4-BE49-F238E27FC236}">
              <a16:creationId xmlns:a16="http://schemas.microsoft.com/office/drawing/2014/main" id="{6076EF87-2001-4FBA-A2D0-44B04ADE3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220980</xdr:colOff>
      <xdr:row>1</xdr:row>
      <xdr:rowOff>137160</xdr:rowOff>
    </xdr:from>
    <xdr:to>
      <xdr:col>10</xdr:col>
      <xdr:colOff>525780</xdr:colOff>
      <xdr:row>15</xdr:row>
      <xdr:rowOff>34290</xdr:rowOff>
    </xdr:to>
    <xdr:graphicFrame macro="">
      <xdr:nvGraphicFramePr>
        <xdr:cNvPr id="2" name="Chart 1">
          <a:extLst>
            <a:ext uri="{FF2B5EF4-FFF2-40B4-BE49-F238E27FC236}">
              <a16:creationId xmlns:a16="http://schemas.microsoft.com/office/drawing/2014/main" id="{8B59DA72-EE5E-4A9C-A314-A16AF709C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190500</xdr:colOff>
      <xdr:row>1</xdr:row>
      <xdr:rowOff>38100</xdr:rowOff>
    </xdr:from>
    <xdr:to>
      <xdr:col>10</xdr:col>
      <xdr:colOff>297180</xdr:colOff>
      <xdr:row>14</xdr:row>
      <xdr:rowOff>118110</xdr:rowOff>
    </xdr:to>
    <xdr:graphicFrame macro="">
      <xdr:nvGraphicFramePr>
        <xdr:cNvPr id="2" name="Chart 1">
          <a:extLst>
            <a:ext uri="{FF2B5EF4-FFF2-40B4-BE49-F238E27FC236}">
              <a16:creationId xmlns:a16="http://schemas.microsoft.com/office/drawing/2014/main" id="{97EB4BF5-00A0-45E1-B35A-9AECC0582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5</xdr:col>
      <xdr:colOff>30480</xdr:colOff>
      <xdr:row>20</xdr:row>
      <xdr:rowOff>91440</xdr:rowOff>
    </xdr:from>
    <xdr:to>
      <xdr:col>8</xdr:col>
      <xdr:colOff>388620</xdr:colOff>
      <xdr:row>28</xdr:row>
      <xdr:rowOff>68580</xdr:rowOff>
    </xdr:to>
    <xdr:graphicFrame macro="">
      <xdr:nvGraphicFramePr>
        <xdr:cNvPr id="2" name="Chart 1">
          <a:extLst>
            <a:ext uri="{FF2B5EF4-FFF2-40B4-BE49-F238E27FC236}">
              <a16:creationId xmlns:a16="http://schemas.microsoft.com/office/drawing/2014/main" id="{74BF2D9E-0B76-49C0-8D1A-8AD582B9D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502920</xdr:colOff>
      <xdr:row>2</xdr:row>
      <xdr:rowOff>87630</xdr:rowOff>
    </xdr:from>
    <xdr:to>
      <xdr:col>12</xdr:col>
      <xdr:colOff>198120</xdr:colOff>
      <xdr:row>19</xdr:row>
      <xdr:rowOff>45720</xdr:rowOff>
    </xdr:to>
    <xdr:graphicFrame macro="">
      <xdr:nvGraphicFramePr>
        <xdr:cNvPr id="2" name="Chart 1">
          <a:extLst>
            <a:ext uri="{FF2B5EF4-FFF2-40B4-BE49-F238E27FC236}">
              <a16:creationId xmlns:a16="http://schemas.microsoft.com/office/drawing/2014/main" id="{78CF097F-E778-4C16-B612-6A444BCD0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4</xdr:col>
      <xdr:colOff>304800</xdr:colOff>
      <xdr:row>1</xdr:row>
      <xdr:rowOff>72390</xdr:rowOff>
    </xdr:from>
    <xdr:to>
      <xdr:col>12</xdr:col>
      <xdr:colOff>0</xdr:colOff>
      <xdr:row>16</xdr:row>
      <xdr:rowOff>72390</xdr:rowOff>
    </xdr:to>
    <xdr:graphicFrame macro="">
      <xdr:nvGraphicFramePr>
        <xdr:cNvPr id="3" name="Chart 2">
          <a:extLst>
            <a:ext uri="{FF2B5EF4-FFF2-40B4-BE49-F238E27FC236}">
              <a16:creationId xmlns:a16="http://schemas.microsoft.com/office/drawing/2014/main" id="{6619327C-D7A6-45D0-9FB9-8B51C8705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16</xdr:row>
      <xdr:rowOff>171450</xdr:rowOff>
    </xdr:from>
    <xdr:to>
      <xdr:col>12</xdr:col>
      <xdr:colOff>0</xdr:colOff>
      <xdr:row>31</xdr:row>
      <xdr:rowOff>171450</xdr:rowOff>
    </xdr:to>
    <xdr:graphicFrame macro="">
      <xdr:nvGraphicFramePr>
        <xdr:cNvPr id="6" name="Chart 5">
          <a:extLst>
            <a:ext uri="{FF2B5EF4-FFF2-40B4-BE49-F238E27FC236}">
              <a16:creationId xmlns:a16="http://schemas.microsoft.com/office/drawing/2014/main" id="{392A972F-0C92-4F80-8555-02778B1F3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4</xdr:col>
      <xdr:colOff>419100</xdr:colOff>
      <xdr:row>1</xdr:row>
      <xdr:rowOff>91440</xdr:rowOff>
    </xdr:from>
    <xdr:to>
      <xdr:col>11</xdr:col>
      <xdr:colOff>358140</xdr:colOff>
      <xdr:row>29</xdr:row>
      <xdr:rowOff>175260</xdr:rowOff>
    </xdr:to>
    <xdr:graphicFrame macro="">
      <xdr:nvGraphicFramePr>
        <xdr:cNvPr id="2" name="Chart 1">
          <a:extLst>
            <a:ext uri="{FF2B5EF4-FFF2-40B4-BE49-F238E27FC236}">
              <a16:creationId xmlns:a16="http://schemas.microsoft.com/office/drawing/2014/main" id="{18DD30A7-2576-4441-8129-2EF6B3D19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0.00993</cdr:x>
      <cdr:y>0.00595</cdr:y>
    </cdr:from>
    <cdr:to>
      <cdr:x>0.039</cdr:x>
      <cdr:y>0.0931</cdr:y>
    </cdr:to>
    <cdr:pic>
      <cdr:nvPicPr>
        <cdr:cNvPr id="3" name="Graphic 2" descr="Marker">
          <a:extLst xmlns:a="http://schemas.openxmlformats.org/drawingml/2006/main">
            <a:ext uri="{FF2B5EF4-FFF2-40B4-BE49-F238E27FC236}">
              <a16:creationId xmlns:a16="http://schemas.microsoft.com/office/drawing/2014/main" id="{BA98E49C-E16E-4F4E-A8FB-3C3CDFF1B90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01600" y="20320"/>
          <a:ext cx="297410" cy="297410"/>
        </a:xfrm>
        <a:prstGeom xmlns:a="http://schemas.openxmlformats.org/drawingml/2006/main" prst="rect">
          <a:avLst/>
        </a:prstGeom>
      </cdr:spPr>
    </cdr:pic>
  </cdr:relSizeAnchor>
</c:userShapes>
</file>

<file path=xl/drawings/drawing20.xml><?xml version="1.0" encoding="utf-8"?>
<xdr:wsDr xmlns:xdr="http://schemas.openxmlformats.org/drawingml/2006/spreadsheetDrawing" xmlns:a="http://schemas.openxmlformats.org/drawingml/2006/main">
  <xdr:twoCellAnchor>
    <xdr:from>
      <xdr:col>5</xdr:col>
      <xdr:colOff>22860</xdr:colOff>
      <xdr:row>0</xdr:row>
      <xdr:rowOff>167640</xdr:rowOff>
    </xdr:from>
    <xdr:to>
      <xdr:col>13</xdr:col>
      <xdr:colOff>91440</xdr:colOff>
      <xdr:row>30</xdr:row>
      <xdr:rowOff>7620</xdr:rowOff>
    </xdr:to>
    <xdr:graphicFrame macro="">
      <xdr:nvGraphicFramePr>
        <xdr:cNvPr id="2" name="Chart 1">
          <a:extLst>
            <a:ext uri="{FF2B5EF4-FFF2-40B4-BE49-F238E27FC236}">
              <a16:creationId xmlns:a16="http://schemas.microsoft.com/office/drawing/2014/main" id="{38F37258-C7E4-475D-9A7B-03F98E7F4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594360</xdr:colOff>
      <xdr:row>7</xdr:row>
      <xdr:rowOff>99060</xdr:rowOff>
    </xdr:from>
    <xdr:to>
      <xdr:col>11</xdr:col>
      <xdr:colOff>160020</xdr:colOff>
      <xdr:row>22</xdr:row>
      <xdr:rowOff>99060</xdr:rowOff>
    </xdr:to>
    <xdr:graphicFrame macro="">
      <xdr:nvGraphicFramePr>
        <xdr:cNvPr id="2" name="Chart 1">
          <a:extLst>
            <a:ext uri="{FF2B5EF4-FFF2-40B4-BE49-F238E27FC236}">
              <a16:creationId xmlns:a16="http://schemas.microsoft.com/office/drawing/2014/main" id="{EC328239-5900-4C50-AA49-7C495A430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0.01351</cdr:x>
      <cdr:y>0.02093</cdr:y>
    </cdr:from>
    <cdr:to>
      <cdr:x>0.05105</cdr:x>
      <cdr:y>0.09566</cdr:y>
    </cdr:to>
    <cdr:pic>
      <cdr:nvPicPr>
        <cdr:cNvPr id="3" name="Graphic 2" descr="Star">
          <a:extLst xmlns:a="http://schemas.openxmlformats.org/drawingml/2006/main">
            <a:ext uri="{FF2B5EF4-FFF2-40B4-BE49-F238E27FC236}">
              <a16:creationId xmlns:a16="http://schemas.microsoft.com/office/drawing/2014/main" id="{D763544B-F7BE-4BB1-A9D4-40F9F9DDF7D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91440" y="71120"/>
          <a:ext cx="254000" cy="254000"/>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0.01834</cdr:x>
      <cdr:y>0.01744</cdr:y>
    </cdr:from>
    <cdr:to>
      <cdr:x>0.10781</cdr:x>
      <cdr:y>0.11463</cdr:y>
    </cdr:to>
    <cdr:pic>
      <cdr:nvPicPr>
        <cdr:cNvPr id="3" name="Graphic 2" descr="Employee badge">
          <a:extLst xmlns:a="http://schemas.openxmlformats.org/drawingml/2006/main">
            <a:ext uri="{FF2B5EF4-FFF2-40B4-BE49-F238E27FC236}">
              <a16:creationId xmlns:a16="http://schemas.microsoft.com/office/drawing/2014/main" id="{8B152B9A-E5BF-4087-926B-E38F99570C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81280" y="71120"/>
          <a:ext cx="396453" cy="39645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0.01042</cdr:x>
      <cdr:y>0.03754</cdr:y>
    </cdr:from>
    <cdr:to>
      <cdr:x>0.05929</cdr:x>
      <cdr:y>0.1695</cdr:y>
    </cdr:to>
    <cdr:pic>
      <cdr:nvPicPr>
        <cdr:cNvPr id="3" name="Graphic 2" descr="Document">
          <a:extLst xmlns:a="http://schemas.openxmlformats.org/drawingml/2006/main">
            <a:ext uri="{FF2B5EF4-FFF2-40B4-BE49-F238E27FC236}">
              <a16:creationId xmlns:a16="http://schemas.microsoft.com/office/drawing/2014/main" id="{CBAC0062-9B78-4AA6-A23E-444FDBB423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60960" y="81280"/>
          <a:ext cx="285750" cy="285750"/>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0.01213</cdr:x>
      <cdr:y>0.03175</cdr:y>
    </cdr:from>
    <cdr:to>
      <cdr:x>0.06759</cdr:x>
      <cdr:y>0.20106</cdr:y>
    </cdr:to>
    <cdr:pic>
      <cdr:nvPicPr>
        <cdr:cNvPr id="3" name="Graphic 2" descr="Teacher">
          <a:extLst xmlns:a="http://schemas.openxmlformats.org/drawingml/2006/main">
            <a:ext uri="{FF2B5EF4-FFF2-40B4-BE49-F238E27FC236}">
              <a16:creationId xmlns:a16="http://schemas.microsoft.com/office/drawing/2014/main" id="{ED6706A7-1580-419A-BA76-7AA1A0188C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71120" y="60960"/>
          <a:ext cx="325120" cy="32512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1</xdr:col>
      <xdr:colOff>21771</xdr:colOff>
      <xdr:row>1</xdr:row>
      <xdr:rowOff>203200</xdr:rowOff>
    </xdr:from>
    <xdr:to>
      <xdr:col>28</xdr:col>
      <xdr:colOff>39913</xdr:colOff>
      <xdr:row>45</xdr:row>
      <xdr:rowOff>30480</xdr:rowOff>
    </xdr:to>
    <xdr:grpSp>
      <xdr:nvGrpSpPr>
        <xdr:cNvPr id="60" name="Group 59">
          <a:extLst>
            <a:ext uri="{FF2B5EF4-FFF2-40B4-BE49-F238E27FC236}">
              <a16:creationId xmlns:a16="http://schemas.microsoft.com/office/drawing/2014/main" id="{FC4DB818-F0AD-42D6-B3CD-637DE59D4843}"/>
            </a:ext>
          </a:extLst>
        </xdr:cNvPr>
        <xdr:cNvGrpSpPr/>
      </xdr:nvGrpSpPr>
      <xdr:grpSpPr>
        <a:xfrm>
          <a:off x="82731" y="254000"/>
          <a:ext cx="18946222" cy="8788400"/>
          <a:chOff x="82731" y="254000"/>
          <a:chExt cx="18946222" cy="8788400"/>
        </a:xfrm>
      </xdr:grpSpPr>
      <xdr:grpSp>
        <xdr:nvGrpSpPr>
          <xdr:cNvPr id="59" name="Group 58">
            <a:extLst>
              <a:ext uri="{FF2B5EF4-FFF2-40B4-BE49-F238E27FC236}">
                <a16:creationId xmlns:a16="http://schemas.microsoft.com/office/drawing/2014/main" id="{C4568EF8-4656-44D1-B2BC-5BB354285658}"/>
              </a:ext>
            </a:extLst>
          </xdr:cNvPr>
          <xdr:cNvGrpSpPr/>
        </xdr:nvGrpSpPr>
        <xdr:grpSpPr>
          <a:xfrm>
            <a:off x="264160" y="254000"/>
            <a:ext cx="10688320" cy="683260"/>
            <a:chOff x="264160" y="254000"/>
            <a:chExt cx="10688320" cy="683260"/>
          </a:xfrm>
        </xdr:grpSpPr>
        <xdr:sp macro="" textlink="">
          <xdr:nvSpPr>
            <xdr:cNvPr id="28" name="Rectangle: Top Corners Rounded 27">
              <a:hlinkClick xmlns:r="http://schemas.openxmlformats.org/officeDocument/2006/relationships" r:id="rId1"/>
              <a:extLst>
                <a:ext uri="{FF2B5EF4-FFF2-40B4-BE49-F238E27FC236}">
                  <a16:creationId xmlns:a16="http://schemas.microsoft.com/office/drawing/2014/main" id="{368FEDD1-7526-44AC-88DC-83FFA8D7C76F}"/>
                </a:ext>
              </a:extLst>
            </xdr:cNvPr>
            <xdr:cNvSpPr/>
          </xdr:nvSpPr>
          <xdr:spPr>
            <a:xfrm>
              <a:off x="264160" y="609600"/>
              <a:ext cx="1940560" cy="327660"/>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latin typeface="Times New Roman" panose="02020603050405020304" pitchFamily="18" charset="0"/>
                  <a:cs typeface="Times New Roman" panose="02020603050405020304" pitchFamily="18" charset="0"/>
                </a:rPr>
                <a:t>Actives</a:t>
              </a:r>
              <a:r>
                <a:rPr lang="en-IN" sz="1400" b="1" baseline="0">
                  <a:latin typeface="Times New Roman" panose="02020603050405020304" pitchFamily="18" charset="0"/>
                  <a:cs typeface="Times New Roman" panose="02020603050405020304" pitchFamily="18" charset="0"/>
                </a:rPr>
                <a:t> Dashboard</a:t>
              </a:r>
            </a:p>
          </xdr:txBody>
        </xdr:sp>
        <xdr:sp macro="" textlink="">
          <xdr:nvSpPr>
            <xdr:cNvPr id="29" name="Rectangle: Top Corners Rounded 28">
              <a:hlinkClick xmlns:r="http://schemas.openxmlformats.org/officeDocument/2006/relationships" r:id="rId2"/>
              <a:extLst>
                <a:ext uri="{FF2B5EF4-FFF2-40B4-BE49-F238E27FC236}">
                  <a16:creationId xmlns:a16="http://schemas.microsoft.com/office/drawing/2014/main" id="{89C7F5F2-8A78-42D0-BB6C-2E6D1E9126AC}"/>
                </a:ext>
              </a:extLst>
            </xdr:cNvPr>
            <xdr:cNvSpPr/>
          </xdr:nvSpPr>
          <xdr:spPr>
            <a:xfrm>
              <a:off x="2560320" y="599440"/>
              <a:ext cx="2052320" cy="332740"/>
            </a:xfrm>
            <a:prstGeom prst="round2Same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bg1"/>
                  </a:solidFill>
                  <a:latin typeface="Times New Roman" panose="02020603050405020304" pitchFamily="18" charset="0"/>
                  <a:cs typeface="Times New Roman" panose="02020603050405020304" pitchFamily="18" charset="0"/>
                </a:rPr>
                <a:t>Separations</a:t>
              </a:r>
              <a:r>
                <a:rPr lang="en-IN" sz="1400" b="1" baseline="0">
                  <a:solidFill>
                    <a:schemeClr val="bg1"/>
                  </a:solidFill>
                  <a:latin typeface="Times New Roman" panose="02020603050405020304" pitchFamily="18" charset="0"/>
                  <a:cs typeface="Times New Roman" panose="02020603050405020304" pitchFamily="18" charset="0"/>
                </a:rPr>
                <a:t> Dashboard</a:t>
              </a:r>
            </a:p>
          </xdr:txBody>
        </xdr:sp>
        <xdr:sp macro="" textlink="">
          <xdr:nvSpPr>
            <xdr:cNvPr id="31" name="Rectangle 30">
              <a:extLst>
                <a:ext uri="{FF2B5EF4-FFF2-40B4-BE49-F238E27FC236}">
                  <a16:creationId xmlns:a16="http://schemas.microsoft.com/office/drawing/2014/main" id="{97BE069F-001F-4304-9B2C-CC5049DE9AEC}"/>
                </a:ext>
              </a:extLst>
            </xdr:cNvPr>
            <xdr:cNvSpPr/>
          </xdr:nvSpPr>
          <xdr:spPr>
            <a:xfrm>
              <a:off x="7965440" y="264160"/>
              <a:ext cx="629920" cy="2032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7" name="Rectangle 36">
              <a:extLst>
                <a:ext uri="{FF2B5EF4-FFF2-40B4-BE49-F238E27FC236}">
                  <a16:creationId xmlns:a16="http://schemas.microsoft.com/office/drawing/2014/main" id="{C3328D6C-D96D-4C0B-A62F-A598806D7EA6}"/>
                </a:ext>
              </a:extLst>
            </xdr:cNvPr>
            <xdr:cNvSpPr/>
          </xdr:nvSpPr>
          <xdr:spPr>
            <a:xfrm>
              <a:off x="7975600" y="558800"/>
              <a:ext cx="629920" cy="20320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8" name="Rectangle 37">
              <a:extLst>
                <a:ext uri="{FF2B5EF4-FFF2-40B4-BE49-F238E27FC236}">
                  <a16:creationId xmlns:a16="http://schemas.microsoft.com/office/drawing/2014/main" id="{F9D0B283-6C3D-468D-831A-C04F461E30FA}"/>
                </a:ext>
              </a:extLst>
            </xdr:cNvPr>
            <xdr:cNvSpPr/>
          </xdr:nvSpPr>
          <xdr:spPr>
            <a:xfrm>
              <a:off x="10281920" y="254000"/>
              <a:ext cx="660400" cy="2032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1" name="Rectangle 40">
              <a:extLst>
                <a:ext uri="{FF2B5EF4-FFF2-40B4-BE49-F238E27FC236}">
                  <a16:creationId xmlns:a16="http://schemas.microsoft.com/office/drawing/2014/main" id="{AB43F75F-4D12-4349-88CF-3557D0777EF0}"/>
                </a:ext>
              </a:extLst>
            </xdr:cNvPr>
            <xdr:cNvSpPr/>
          </xdr:nvSpPr>
          <xdr:spPr>
            <a:xfrm>
              <a:off x="10292080" y="548640"/>
              <a:ext cx="660400" cy="20320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aphicFrame macro="">
        <xdr:nvGraphicFramePr>
          <xdr:cNvPr id="2" name="Chart 1">
            <a:extLst>
              <a:ext uri="{FF2B5EF4-FFF2-40B4-BE49-F238E27FC236}">
                <a16:creationId xmlns:a16="http://schemas.microsoft.com/office/drawing/2014/main" id="{1591EFD5-4F7A-44FA-AEE9-F52C753A397A}"/>
              </a:ext>
            </a:extLst>
          </xdr:cNvPr>
          <xdr:cNvGraphicFramePr>
            <a:graphicFrameLocks/>
          </xdr:cNvGraphicFramePr>
        </xdr:nvGraphicFramePr>
        <xdr:xfrm>
          <a:off x="2056676" y="1087120"/>
          <a:ext cx="4425404" cy="267135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3" name="Chart 2">
            <a:extLst>
              <a:ext uri="{FF2B5EF4-FFF2-40B4-BE49-F238E27FC236}">
                <a16:creationId xmlns:a16="http://schemas.microsoft.com/office/drawing/2014/main" id="{E553E2C1-591B-4BCB-909A-EDE4809EF874}"/>
              </a:ext>
            </a:extLst>
          </xdr:cNvPr>
          <xdr:cNvGraphicFramePr>
            <a:graphicFrameLocks/>
          </xdr:cNvGraphicFramePr>
        </xdr:nvGraphicFramePr>
        <xdr:xfrm>
          <a:off x="6268721" y="1087120"/>
          <a:ext cx="6614159" cy="2702560"/>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xmlns:a14="http://schemas.microsoft.com/office/drawing/2010/main">
        <mc:Choice Requires="a14">
          <xdr:graphicFrame macro="">
            <xdr:nvGraphicFramePr>
              <xdr:cNvPr id="20" name="Date (Year)">
                <a:extLst>
                  <a:ext uri="{FF2B5EF4-FFF2-40B4-BE49-F238E27FC236}">
                    <a16:creationId xmlns:a16="http://schemas.microsoft.com/office/drawing/2014/main" id="{50633DCD-B8CD-497D-8008-032B3EDF8C7E}"/>
                  </a:ext>
                </a:extLst>
              </xdr:cNvPr>
              <xdr:cNvGraphicFramePr/>
            </xdr:nvGraphicFramePr>
            <xdr:xfrm>
              <a:off x="130199" y="7376624"/>
              <a:ext cx="1922121" cy="993369"/>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30199" y="7376624"/>
                <a:ext cx="1922121" cy="9933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1" name="FP 1">
                <a:extLst>
                  <a:ext uri="{FF2B5EF4-FFF2-40B4-BE49-F238E27FC236}">
                    <a16:creationId xmlns:a16="http://schemas.microsoft.com/office/drawing/2014/main" id="{834FE133-D462-4F13-B894-BC783983F936}"/>
                  </a:ext>
                </a:extLst>
              </xdr:cNvPr>
              <xdr:cNvGraphicFramePr/>
            </xdr:nvGraphicFramePr>
            <xdr:xfrm>
              <a:off x="82731" y="1081579"/>
              <a:ext cx="1945575" cy="733795"/>
            </xdr:xfrm>
            <a:graphic>
              <a:graphicData uri="http://schemas.microsoft.com/office/drawing/2010/slicer">
                <sle:slicer xmlns:sle="http://schemas.microsoft.com/office/drawing/2010/slicer" name="FP 1"/>
              </a:graphicData>
            </a:graphic>
          </xdr:graphicFrame>
        </mc:Choice>
        <mc:Fallback xmlns="">
          <xdr:sp macro="" textlink="">
            <xdr:nvSpPr>
              <xdr:cNvPr id="0" name=""/>
              <xdr:cNvSpPr>
                <a:spLocks noTextEdit="1"/>
              </xdr:cNvSpPr>
            </xdr:nvSpPr>
            <xdr:spPr>
              <a:xfrm>
                <a:off x="82731" y="1081579"/>
                <a:ext cx="1945575" cy="733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2" name="Gender 1">
                <a:extLst>
                  <a:ext uri="{FF2B5EF4-FFF2-40B4-BE49-F238E27FC236}">
                    <a16:creationId xmlns:a16="http://schemas.microsoft.com/office/drawing/2014/main" id="{6F72DD64-97E2-4F3D-A665-8FFFAF32E2A3}"/>
                  </a:ext>
                </a:extLst>
              </xdr:cNvPr>
              <xdr:cNvGraphicFramePr/>
            </xdr:nvGraphicFramePr>
            <xdr:xfrm>
              <a:off x="88538" y="1918426"/>
              <a:ext cx="1933302" cy="698863"/>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8538" y="1918426"/>
                <a:ext cx="1933302" cy="698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3" name="BU Region 1">
                <a:extLst>
                  <a:ext uri="{FF2B5EF4-FFF2-40B4-BE49-F238E27FC236}">
                    <a16:creationId xmlns:a16="http://schemas.microsoft.com/office/drawing/2014/main" id="{7AF33F4C-15CE-4E57-83CC-4F09C10BC6D0}"/>
                  </a:ext>
                </a:extLst>
              </xdr:cNvPr>
              <xdr:cNvGraphicFramePr/>
            </xdr:nvGraphicFramePr>
            <xdr:xfrm>
              <a:off x="86359" y="2712721"/>
              <a:ext cx="1979815" cy="2250505"/>
            </xdr:xfrm>
            <a:graphic>
              <a:graphicData uri="http://schemas.microsoft.com/office/drawing/2010/slicer">
                <sle:slicer xmlns:sle="http://schemas.microsoft.com/office/drawing/2010/slicer" name="BU Region 1"/>
              </a:graphicData>
            </a:graphic>
          </xdr:graphicFrame>
        </mc:Choice>
        <mc:Fallback xmlns="">
          <xdr:sp macro="" textlink="">
            <xdr:nvSpPr>
              <xdr:cNvPr id="0" name=""/>
              <xdr:cNvSpPr>
                <a:spLocks noTextEdit="1"/>
              </xdr:cNvSpPr>
            </xdr:nvSpPr>
            <xdr:spPr>
              <a:xfrm>
                <a:off x="86359" y="2712721"/>
                <a:ext cx="1979815" cy="22505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4" name="EthnicGroup 1">
                <a:extLst>
                  <a:ext uri="{FF2B5EF4-FFF2-40B4-BE49-F238E27FC236}">
                    <a16:creationId xmlns:a16="http://schemas.microsoft.com/office/drawing/2014/main" id="{847C68F4-E39F-4322-8603-DF8AAF428825}"/>
                  </a:ext>
                </a:extLst>
              </xdr:cNvPr>
              <xdr:cNvGraphicFramePr/>
            </xdr:nvGraphicFramePr>
            <xdr:xfrm>
              <a:off x="97904" y="5077657"/>
              <a:ext cx="1974736" cy="2266241"/>
            </xdr:xfrm>
            <a:graphic>
              <a:graphicData uri="http://schemas.microsoft.com/office/drawing/2010/slicer">
                <sle:slicer xmlns:sle="http://schemas.microsoft.com/office/drawing/2010/slicer" name="EthnicGroup 1"/>
              </a:graphicData>
            </a:graphic>
          </xdr:graphicFrame>
        </mc:Choice>
        <mc:Fallback xmlns="">
          <xdr:sp macro="" textlink="">
            <xdr:nvSpPr>
              <xdr:cNvPr id="0" name=""/>
              <xdr:cNvSpPr>
                <a:spLocks noTextEdit="1"/>
              </xdr:cNvSpPr>
            </xdr:nvSpPr>
            <xdr:spPr>
              <a:xfrm>
                <a:off x="97904" y="5077657"/>
                <a:ext cx="1974736" cy="22662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26" name="Chart 25">
            <a:extLst>
              <a:ext uri="{FF2B5EF4-FFF2-40B4-BE49-F238E27FC236}">
                <a16:creationId xmlns:a16="http://schemas.microsoft.com/office/drawing/2014/main" id="{B712602D-4761-42F4-AAC2-4133E4953C07}"/>
              </a:ext>
            </a:extLst>
          </xdr:cNvPr>
          <xdr:cNvGraphicFramePr>
            <a:graphicFrameLocks/>
          </xdr:cNvGraphicFramePr>
        </xdr:nvGraphicFramePr>
        <xdr:xfrm>
          <a:off x="12911182" y="1090022"/>
          <a:ext cx="6117771" cy="7952378"/>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7" name="Chart 26">
            <a:extLst>
              <a:ext uri="{FF2B5EF4-FFF2-40B4-BE49-F238E27FC236}">
                <a16:creationId xmlns:a16="http://schemas.microsoft.com/office/drawing/2014/main" id="{CD31224E-7AF2-44E7-98E9-F458BA957698}"/>
              </a:ext>
            </a:extLst>
          </xdr:cNvPr>
          <xdr:cNvGraphicFramePr>
            <a:graphicFrameLocks/>
          </xdr:cNvGraphicFramePr>
        </xdr:nvGraphicFramePr>
        <xdr:xfrm>
          <a:off x="7926252" y="3820162"/>
          <a:ext cx="4946468" cy="5222238"/>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0" name="Chart 29">
            <a:extLst>
              <a:ext uri="{FF2B5EF4-FFF2-40B4-BE49-F238E27FC236}">
                <a16:creationId xmlns:a16="http://schemas.microsoft.com/office/drawing/2014/main" id="{B893A859-4314-4A95-9996-7A73368B24A4}"/>
              </a:ext>
            </a:extLst>
          </xdr:cNvPr>
          <xdr:cNvGraphicFramePr>
            <a:graphicFrameLocks/>
          </xdr:cNvGraphicFramePr>
        </xdr:nvGraphicFramePr>
        <xdr:xfrm>
          <a:off x="2103120" y="6085840"/>
          <a:ext cx="5781040" cy="271272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57" name="Graphic 51" descr="Dollar">
            <a:extLst>
              <a:ext uri="{FF2B5EF4-FFF2-40B4-BE49-F238E27FC236}">
                <a16:creationId xmlns:a16="http://schemas.microsoft.com/office/drawing/2014/main" id="{3197C415-3514-420D-87C3-7D611EFA50C9}"/>
              </a:ext>
            </a:extLst>
          </xdr:cNvPr>
          <xdr:cNvSpPr/>
        </xdr:nvSpPr>
        <xdr:spPr>
          <a:xfrm>
            <a:off x="2282328" y="6207654"/>
            <a:ext cx="80189" cy="172931"/>
          </a:xfrm>
          <a:custGeom>
            <a:avLst/>
            <a:gdLst>
              <a:gd name="connsiteX0" fmla="*/ 69253 w 80189"/>
              <a:gd name="connsiteY0" fmla="*/ 90488 h 172931"/>
              <a:gd name="connsiteX1" fmla="*/ 45264 w 80189"/>
              <a:gd name="connsiteY1" fmla="*/ 79368 h 172931"/>
              <a:gd name="connsiteX2" fmla="*/ 45264 w 80189"/>
              <a:gd name="connsiteY2" fmla="*/ 30746 h 172931"/>
              <a:gd name="connsiteX3" fmla="*/ 66699 w 80189"/>
              <a:gd name="connsiteY3" fmla="*/ 40941 h 172931"/>
              <a:gd name="connsiteX4" fmla="*/ 76351 w 80189"/>
              <a:gd name="connsiteY4" fmla="*/ 31691 h 172931"/>
              <a:gd name="connsiteX5" fmla="*/ 45264 w 80189"/>
              <a:gd name="connsiteY5" fmla="*/ 17474 h 172931"/>
              <a:gd name="connsiteX6" fmla="*/ 45264 w 80189"/>
              <a:gd name="connsiteY6" fmla="*/ 0 h 172931"/>
              <a:gd name="connsiteX7" fmla="*/ 33199 w 80189"/>
              <a:gd name="connsiteY7" fmla="*/ 0 h 172931"/>
              <a:gd name="connsiteX8" fmla="*/ 33199 w 80189"/>
              <a:gd name="connsiteY8" fmla="*/ 18238 h 172931"/>
              <a:gd name="connsiteX9" fmla="*/ 21375 w 80189"/>
              <a:gd name="connsiteY9" fmla="*/ 22461 h 172931"/>
              <a:gd name="connsiteX10" fmla="*/ 4605 w 80189"/>
              <a:gd name="connsiteY10" fmla="*/ 66699 h 172931"/>
              <a:gd name="connsiteX11" fmla="*/ 33199 w 80189"/>
              <a:gd name="connsiteY11" fmla="*/ 89261 h 172931"/>
              <a:gd name="connsiteX12" fmla="*/ 33199 w 80189"/>
              <a:gd name="connsiteY12" fmla="*/ 141905 h 172931"/>
              <a:gd name="connsiteX13" fmla="*/ 9652 w 80189"/>
              <a:gd name="connsiteY13" fmla="*/ 128693 h 172931"/>
              <a:gd name="connsiteX14" fmla="*/ 0 w 80189"/>
              <a:gd name="connsiteY14" fmla="*/ 137923 h 172931"/>
              <a:gd name="connsiteX15" fmla="*/ 16187 w 80189"/>
              <a:gd name="connsiteY15" fmla="*/ 150813 h 172931"/>
              <a:gd name="connsiteX16" fmla="*/ 33199 w 80189"/>
              <a:gd name="connsiteY16" fmla="*/ 155297 h 172931"/>
              <a:gd name="connsiteX17" fmla="*/ 33199 w 80189"/>
              <a:gd name="connsiteY17" fmla="*/ 172932 h 172931"/>
              <a:gd name="connsiteX18" fmla="*/ 45264 w 80189"/>
              <a:gd name="connsiteY18" fmla="*/ 172932 h 172931"/>
              <a:gd name="connsiteX19" fmla="*/ 45264 w 80189"/>
              <a:gd name="connsiteY19" fmla="*/ 154834 h 172931"/>
              <a:gd name="connsiteX20" fmla="*/ 77276 w 80189"/>
              <a:gd name="connsiteY20" fmla="*/ 130704 h 172931"/>
              <a:gd name="connsiteX21" fmla="*/ 69253 w 80189"/>
              <a:gd name="connsiteY21" fmla="*/ 90488 h 172931"/>
              <a:gd name="connsiteX22" fmla="*/ 23145 w 80189"/>
              <a:gd name="connsiteY22" fmla="*/ 69836 h 172931"/>
              <a:gd name="connsiteX23" fmla="*/ 26503 w 80189"/>
              <a:gd name="connsiteY23" fmla="*/ 34968 h 172931"/>
              <a:gd name="connsiteX24" fmla="*/ 33199 w 80189"/>
              <a:gd name="connsiteY24" fmla="*/ 31892 h 172931"/>
              <a:gd name="connsiteX25" fmla="*/ 33199 w 80189"/>
              <a:gd name="connsiteY25" fmla="*/ 75507 h 172931"/>
              <a:gd name="connsiteX26" fmla="*/ 23145 w 80189"/>
              <a:gd name="connsiteY26" fmla="*/ 69836 h 172931"/>
              <a:gd name="connsiteX27" fmla="*/ 59521 w 80189"/>
              <a:gd name="connsiteY27" fmla="*/ 133821 h 172931"/>
              <a:gd name="connsiteX28" fmla="*/ 45264 w 80189"/>
              <a:gd name="connsiteY28" fmla="*/ 141362 h 172931"/>
              <a:gd name="connsiteX29" fmla="*/ 45264 w 80189"/>
              <a:gd name="connsiteY29" fmla="*/ 93323 h 172931"/>
              <a:gd name="connsiteX30" fmla="*/ 65815 w 80189"/>
              <a:gd name="connsiteY30" fmla="*/ 108143 h 172931"/>
              <a:gd name="connsiteX31" fmla="*/ 59521 w 80189"/>
              <a:gd name="connsiteY31" fmla="*/ 133821 h 17293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Lst>
            <a:rect l="l" t="t" r="r" b="b"/>
            <a:pathLst>
              <a:path w="80189" h="172931">
                <a:moveTo>
                  <a:pt x="69253" y="90488"/>
                </a:moveTo>
                <a:cubicBezTo>
                  <a:pt x="62456" y="84696"/>
                  <a:pt x="53629" y="81982"/>
                  <a:pt x="45264" y="79368"/>
                </a:cubicBezTo>
                <a:lnTo>
                  <a:pt x="45264" y="30746"/>
                </a:lnTo>
                <a:cubicBezTo>
                  <a:pt x="53386" y="31517"/>
                  <a:pt x="60976" y="35127"/>
                  <a:pt x="66699" y="40941"/>
                </a:cubicBezTo>
                <a:lnTo>
                  <a:pt x="76351" y="31691"/>
                </a:lnTo>
                <a:cubicBezTo>
                  <a:pt x="68091" y="23288"/>
                  <a:pt x="57023" y="18226"/>
                  <a:pt x="45264" y="17474"/>
                </a:cubicBezTo>
                <a:lnTo>
                  <a:pt x="45264" y="0"/>
                </a:lnTo>
                <a:lnTo>
                  <a:pt x="33199" y="0"/>
                </a:lnTo>
                <a:lnTo>
                  <a:pt x="33199" y="18238"/>
                </a:lnTo>
                <a:cubicBezTo>
                  <a:pt x="29067" y="19042"/>
                  <a:pt x="25081" y="20466"/>
                  <a:pt x="21375" y="22461"/>
                </a:cubicBezTo>
                <a:cubicBezTo>
                  <a:pt x="6133" y="30766"/>
                  <a:pt x="-1649" y="50271"/>
                  <a:pt x="4605" y="66699"/>
                </a:cubicBezTo>
                <a:cubicBezTo>
                  <a:pt x="9451" y="79368"/>
                  <a:pt x="21134" y="85018"/>
                  <a:pt x="33199" y="89261"/>
                </a:cubicBezTo>
                <a:lnTo>
                  <a:pt x="33199" y="141905"/>
                </a:lnTo>
                <a:cubicBezTo>
                  <a:pt x="23848" y="140758"/>
                  <a:pt x="16087" y="135389"/>
                  <a:pt x="9652" y="128693"/>
                </a:cubicBezTo>
                <a:lnTo>
                  <a:pt x="0" y="137923"/>
                </a:lnTo>
                <a:cubicBezTo>
                  <a:pt x="4596" y="143138"/>
                  <a:pt x="10075" y="147501"/>
                  <a:pt x="16187" y="150813"/>
                </a:cubicBezTo>
                <a:cubicBezTo>
                  <a:pt x="21529" y="153354"/>
                  <a:pt x="27298" y="154874"/>
                  <a:pt x="33199" y="155297"/>
                </a:cubicBezTo>
                <a:lnTo>
                  <a:pt x="33199" y="172932"/>
                </a:lnTo>
                <a:lnTo>
                  <a:pt x="45264" y="172932"/>
                </a:lnTo>
                <a:lnTo>
                  <a:pt x="45264" y="154834"/>
                </a:lnTo>
                <a:cubicBezTo>
                  <a:pt x="59098" y="152522"/>
                  <a:pt x="71807" y="144016"/>
                  <a:pt x="77276" y="130704"/>
                </a:cubicBezTo>
                <a:cubicBezTo>
                  <a:pt x="82746" y="117392"/>
                  <a:pt x="80755" y="100320"/>
                  <a:pt x="69253" y="90488"/>
                </a:cubicBezTo>
                <a:close/>
                <a:moveTo>
                  <a:pt x="23145" y="69836"/>
                </a:moveTo>
                <a:cubicBezTo>
                  <a:pt x="12085" y="60506"/>
                  <a:pt x="14780" y="42449"/>
                  <a:pt x="26503" y="34968"/>
                </a:cubicBezTo>
                <a:cubicBezTo>
                  <a:pt x="28581" y="33636"/>
                  <a:pt x="30834" y="32600"/>
                  <a:pt x="33199" y="31892"/>
                </a:cubicBezTo>
                <a:lnTo>
                  <a:pt x="33199" y="75507"/>
                </a:lnTo>
                <a:cubicBezTo>
                  <a:pt x="29558" y="74183"/>
                  <a:pt x="26161" y="72267"/>
                  <a:pt x="23145" y="69836"/>
                </a:cubicBezTo>
                <a:close/>
                <a:moveTo>
                  <a:pt x="59521" y="133821"/>
                </a:moveTo>
                <a:cubicBezTo>
                  <a:pt x="55596" y="137658"/>
                  <a:pt x="50644" y="140277"/>
                  <a:pt x="45264" y="141362"/>
                </a:cubicBezTo>
                <a:lnTo>
                  <a:pt x="45264" y="93323"/>
                </a:lnTo>
                <a:cubicBezTo>
                  <a:pt x="53307" y="96078"/>
                  <a:pt x="62537" y="99576"/>
                  <a:pt x="65815" y="108143"/>
                </a:cubicBezTo>
                <a:cubicBezTo>
                  <a:pt x="69092" y="116709"/>
                  <a:pt x="65794" y="127427"/>
                  <a:pt x="59521" y="133821"/>
                </a:cubicBezTo>
                <a:close/>
              </a:path>
            </a:pathLst>
          </a:custGeom>
          <a:solidFill>
            <a:schemeClr val="accent1"/>
          </a:solidFill>
          <a:ln w="1984" cap="flat">
            <a:noFill/>
            <a:prstDash val="solid"/>
            <a:miter/>
          </a:ln>
        </xdr:spPr>
        <xdr:txBody>
          <a:bodyPr rtlCol="0" anchor="ctr"/>
          <a:lstStyle/>
          <a:p>
            <a:endParaRPr lang="en-IN"/>
          </a:p>
        </xdr:txBody>
      </xdr:sp>
    </xdr:grpSp>
    <xdr:clientData/>
  </xdr:twoCellAnchor>
  <xdr:twoCellAnchor>
    <xdr:from>
      <xdr:col>9</xdr:col>
      <xdr:colOff>106045</xdr:colOff>
      <xdr:row>20</xdr:row>
      <xdr:rowOff>52070</xdr:rowOff>
    </xdr:from>
    <xdr:to>
      <xdr:col>10</xdr:col>
      <xdr:colOff>168275</xdr:colOff>
      <xdr:row>21</xdr:row>
      <xdr:rowOff>8890</xdr:rowOff>
    </xdr:to>
    <xdr:sp macro="" textlink="">
      <xdr:nvSpPr>
        <xdr:cNvPr id="58" name="Graphic 53" descr="Bank">
          <a:extLst>
            <a:ext uri="{FF2B5EF4-FFF2-40B4-BE49-F238E27FC236}">
              <a16:creationId xmlns:a16="http://schemas.microsoft.com/office/drawing/2014/main" id="{F76BCA29-900B-4267-AA3F-67356A89D462}"/>
            </a:ext>
          </a:extLst>
        </xdr:cNvPr>
        <xdr:cNvSpPr/>
      </xdr:nvSpPr>
      <xdr:spPr>
        <a:xfrm>
          <a:off x="7908925" y="3872230"/>
          <a:ext cx="265430" cy="251460"/>
        </a:xfrm>
        <a:custGeom>
          <a:avLst/>
          <a:gdLst>
            <a:gd name="connsiteX0" fmla="*/ 240983 w 265430"/>
            <a:gd name="connsiteY0" fmla="*/ 220028 h 251460"/>
            <a:gd name="connsiteX1" fmla="*/ 240983 w 265430"/>
            <a:gd name="connsiteY1" fmla="*/ 213043 h 251460"/>
            <a:gd name="connsiteX2" fmla="*/ 227013 w 265430"/>
            <a:gd name="connsiteY2" fmla="*/ 213043 h 251460"/>
            <a:gd name="connsiteX3" fmla="*/ 227013 w 265430"/>
            <a:gd name="connsiteY3" fmla="*/ 94298 h 251460"/>
            <a:gd name="connsiteX4" fmla="*/ 240983 w 265430"/>
            <a:gd name="connsiteY4" fmla="*/ 94298 h 251460"/>
            <a:gd name="connsiteX5" fmla="*/ 240983 w 265430"/>
            <a:gd name="connsiteY5" fmla="*/ 87313 h 251460"/>
            <a:gd name="connsiteX6" fmla="*/ 251460 w 265430"/>
            <a:gd name="connsiteY6" fmla="*/ 87313 h 251460"/>
            <a:gd name="connsiteX7" fmla="*/ 251460 w 265430"/>
            <a:gd name="connsiteY7" fmla="*/ 66358 h 251460"/>
            <a:gd name="connsiteX8" fmla="*/ 240983 w 265430"/>
            <a:gd name="connsiteY8" fmla="*/ 66358 h 251460"/>
            <a:gd name="connsiteX9" fmla="*/ 132715 w 265430"/>
            <a:gd name="connsiteY9" fmla="*/ 0 h 251460"/>
            <a:gd name="connsiteX10" fmla="*/ 24448 w 265430"/>
            <a:gd name="connsiteY10" fmla="*/ 66358 h 251460"/>
            <a:gd name="connsiteX11" fmla="*/ 13970 w 265430"/>
            <a:gd name="connsiteY11" fmla="*/ 66358 h 251460"/>
            <a:gd name="connsiteX12" fmla="*/ 13970 w 265430"/>
            <a:gd name="connsiteY12" fmla="*/ 87313 h 251460"/>
            <a:gd name="connsiteX13" fmla="*/ 24448 w 265430"/>
            <a:gd name="connsiteY13" fmla="*/ 87313 h 251460"/>
            <a:gd name="connsiteX14" fmla="*/ 24448 w 265430"/>
            <a:gd name="connsiteY14" fmla="*/ 94298 h 251460"/>
            <a:gd name="connsiteX15" fmla="*/ 38418 w 265430"/>
            <a:gd name="connsiteY15" fmla="*/ 94298 h 251460"/>
            <a:gd name="connsiteX16" fmla="*/ 38418 w 265430"/>
            <a:gd name="connsiteY16" fmla="*/ 213043 h 251460"/>
            <a:gd name="connsiteX17" fmla="*/ 24448 w 265430"/>
            <a:gd name="connsiteY17" fmla="*/ 213043 h 251460"/>
            <a:gd name="connsiteX18" fmla="*/ 24448 w 265430"/>
            <a:gd name="connsiteY18" fmla="*/ 220028 h 251460"/>
            <a:gd name="connsiteX19" fmla="*/ 0 w 265430"/>
            <a:gd name="connsiteY19" fmla="*/ 237490 h 251460"/>
            <a:gd name="connsiteX20" fmla="*/ 0 w 265430"/>
            <a:gd name="connsiteY20" fmla="*/ 251460 h 251460"/>
            <a:gd name="connsiteX21" fmla="*/ 132715 w 265430"/>
            <a:gd name="connsiteY21" fmla="*/ 251460 h 251460"/>
            <a:gd name="connsiteX22" fmla="*/ 265430 w 265430"/>
            <a:gd name="connsiteY22" fmla="*/ 251460 h 251460"/>
            <a:gd name="connsiteX23" fmla="*/ 265430 w 265430"/>
            <a:gd name="connsiteY23" fmla="*/ 237490 h 251460"/>
            <a:gd name="connsiteX24" fmla="*/ 240983 w 265430"/>
            <a:gd name="connsiteY24" fmla="*/ 220028 h 251460"/>
            <a:gd name="connsiteX25" fmla="*/ 80328 w 265430"/>
            <a:gd name="connsiteY25" fmla="*/ 213043 h 251460"/>
            <a:gd name="connsiteX26" fmla="*/ 59373 w 265430"/>
            <a:gd name="connsiteY26" fmla="*/ 213043 h 251460"/>
            <a:gd name="connsiteX27" fmla="*/ 59373 w 265430"/>
            <a:gd name="connsiteY27" fmla="*/ 94298 h 251460"/>
            <a:gd name="connsiteX28" fmla="*/ 80328 w 265430"/>
            <a:gd name="connsiteY28" fmla="*/ 94298 h 251460"/>
            <a:gd name="connsiteX29" fmla="*/ 80328 w 265430"/>
            <a:gd name="connsiteY29" fmla="*/ 213043 h 251460"/>
            <a:gd name="connsiteX30" fmla="*/ 122238 w 265430"/>
            <a:gd name="connsiteY30" fmla="*/ 213043 h 251460"/>
            <a:gd name="connsiteX31" fmla="*/ 101283 w 265430"/>
            <a:gd name="connsiteY31" fmla="*/ 213043 h 251460"/>
            <a:gd name="connsiteX32" fmla="*/ 101283 w 265430"/>
            <a:gd name="connsiteY32" fmla="*/ 94298 h 251460"/>
            <a:gd name="connsiteX33" fmla="*/ 122238 w 265430"/>
            <a:gd name="connsiteY33" fmla="*/ 94298 h 251460"/>
            <a:gd name="connsiteX34" fmla="*/ 122238 w 265430"/>
            <a:gd name="connsiteY34" fmla="*/ 213043 h 251460"/>
            <a:gd name="connsiteX35" fmla="*/ 129223 w 265430"/>
            <a:gd name="connsiteY35" fmla="*/ 59373 h 251460"/>
            <a:gd name="connsiteX36" fmla="*/ 115253 w 265430"/>
            <a:gd name="connsiteY36" fmla="*/ 45403 h 251460"/>
            <a:gd name="connsiteX37" fmla="*/ 129223 w 265430"/>
            <a:gd name="connsiteY37" fmla="*/ 31433 h 251460"/>
            <a:gd name="connsiteX38" fmla="*/ 143193 w 265430"/>
            <a:gd name="connsiteY38" fmla="*/ 45403 h 251460"/>
            <a:gd name="connsiteX39" fmla="*/ 129223 w 265430"/>
            <a:gd name="connsiteY39" fmla="*/ 59373 h 251460"/>
            <a:gd name="connsiteX40" fmla="*/ 164148 w 265430"/>
            <a:gd name="connsiteY40" fmla="*/ 213043 h 251460"/>
            <a:gd name="connsiteX41" fmla="*/ 143193 w 265430"/>
            <a:gd name="connsiteY41" fmla="*/ 213043 h 251460"/>
            <a:gd name="connsiteX42" fmla="*/ 143193 w 265430"/>
            <a:gd name="connsiteY42" fmla="*/ 94298 h 251460"/>
            <a:gd name="connsiteX43" fmla="*/ 164148 w 265430"/>
            <a:gd name="connsiteY43" fmla="*/ 94298 h 251460"/>
            <a:gd name="connsiteX44" fmla="*/ 164148 w 265430"/>
            <a:gd name="connsiteY44" fmla="*/ 213043 h 251460"/>
            <a:gd name="connsiteX45" fmla="*/ 206058 w 265430"/>
            <a:gd name="connsiteY45" fmla="*/ 213043 h 251460"/>
            <a:gd name="connsiteX46" fmla="*/ 185103 w 265430"/>
            <a:gd name="connsiteY46" fmla="*/ 213043 h 251460"/>
            <a:gd name="connsiteX47" fmla="*/ 185103 w 265430"/>
            <a:gd name="connsiteY47" fmla="*/ 94298 h 251460"/>
            <a:gd name="connsiteX48" fmla="*/ 206058 w 265430"/>
            <a:gd name="connsiteY48" fmla="*/ 94298 h 251460"/>
            <a:gd name="connsiteX49" fmla="*/ 206058 w 265430"/>
            <a:gd name="connsiteY49" fmla="*/ 213043 h 2514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265430" h="251460">
              <a:moveTo>
                <a:pt x="240983" y="220028"/>
              </a:moveTo>
              <a:lnTo>
                <a:pt x="240983" y="213043"/>
              </a:lnTo>
              <a:lnTo>
                <a:pt x="227013" y="213043"/>
              </a:lnTo>
              <a:lnTo>
                <a:pt x="227013" y="94298"/>
              </a:lnTo>
              <a:lnTo>
                <a:pt x="240983" y="94298"/>
              </a:lnTo>
              <a:lnTo>
                <a:pt x="240983" y="87313"/>
              </a:lnTo>
              <a:lnTo>
                <a:pt x="251460" y="87313"/>
              </a:lnTo>
              <a:lnTo>
                <a:pt x="251460" y="66358"/>
              </a:lnTo>
              <a:lnTo>
                <a:pt x="240983" y="66358"/>
              </a:lnTo>
              <a:lnTo>
                <a:pt x="132715" y="0"/>
              </a:lnTo>
              <a:lnTo>
                <a:pt x="24448" y="66358"/>
              </a:lnTo>
              <a:lnTo>
                <a:pt x="13970" y="66358"/>
              </a:lnTo>
              <a:lnTo>
                <a:pt x="13970" y="87313"/>
              </a:lnTo>
              <a:lnTo>
                <a:pt x="24448" y="87313"/>
              </a:lnTo>
              <a:lnTo>
                <a:pt x="24448" y="94298"/>
              </a:lnTo>
              <a:lnTo>
                <a:pt x="38418" y="94298"/>
              </a:lnTo>
              <a:lnTo>
                <a:pt x="38418" y="213043"/>
              </a:lnTo>
              <a:lnTo>
                <a:pt x="24448" y="213043"/>
              </a:lnTo>
              <a:lnTo>
                <a:pt x="24448" y="220028"/>
              </a:lnTo>
              <a:lnTo>
                <a:pt x="0" y="237490"/>
              </a:lnTo>
              <a:lnTo>
                <a:pt x="0" y="251460"/>
              </a:lnTo>
              <a:lnTo>
                <a:pt x="132715" y="251460"/>
              </a:lnTo>
              <a:lnTo>
                <a:pt x="265430" y="251460"/>
              </a:lnTo>
              <a:lnTo>
                <a:pt x="265430" y="237490"/>
              </a:lnTo>
              <a:lnTo>
                <a:pt x="240983" y="220028"/>
              </a:lnTo>
              <a:close/>
              <a:moveTo>
                <a:pt x="80328" y="213043"/>
              </a:moveTo>
              <a:lnTo>
                <a:pt x="59373" y="213043"/>
              </a:lnTo>
              <a:lnTo>
                <a:pt x="59373" y="94298"/>
              </a:lnTo>
              <a:lnTo>
                <a:pt x="80328" y="94298"/>
              </a:lnTo>
              <a:lnTo>
                <a:pt x="80328" y="213043"/>
              </a:lnTo>
              <a:close/>
              <a:moveTo>
                <a:pt x="122238" y="213043"/>
              </a:moveTo>
              <a:lnTo>
                <a:pt x="101283" y="213043"/>
              </a:lnTo>
              <a:lnTo>
                <a:pt x="101283" y="94298"/>
              </a:lnTo>
              <a:lnTo>
                <a:pt x="122238" y="94298"/>
              </a:lnTo>
              <a:lnTo>
                <a:pt x="122238" y="213043"/>
              </a:lnTo>
              <a:close/>
              <a:moveTo>
                <a:pt x="129223" y="59373"/>
              </a:moveTo>
              <a:cubicBezTo>
                <a:pt x="121539" y="59373"/>
                <a:pt x="115253" y="53086"/>
                <a:pt x="115253" y="45403"/>
              </a:cubicBezTo>
              <a:cubicBezTo>
                <a:pt x="115253" y="37719"/>
                <a:pt x="121539" y="31433"/>
                <a:pt x="129223" y="31433"/>
              </a:cubicBezTo>
              <a:cubicBezTo>
                <a:pt x="136906" y="31433"/>
                <a:pt x="143193" y="37719"/>
                <a:pt x="143193" y="45403"/>
              </a:cubicBezTo>
              <a:cubicBezTo>
                <a:pt x="143193" y="53086"/>
                <a:pt x="136906" y="59373"/>
                <a:pt x="129223" y="59373"/>
              </a:cubicBezTo>
              <a:close/>
              <a:moveTo>
                <a:pt x="164148" y="213043"/>
              </a:moveTo>
              <a:lnTo>
                <a:pt x="143193" y="213043"/>
              </a:lnTo>
              <a:lnTo>
                <a:pt x="143193" y="94298"/>
              </a:lnTo>
              <a:lnTo>
                <a:pt x="164148" y="94298"/>
              </a:lnTo>
              <a:lnTo>
                <a:pt x="164148" y="213043"/>
              </a:lnTo>
              <a:close/>
              <a:moveTo>
                <a:pt x="206058" y="213043"/>
              </a:moveTo>
              <a:lnTo>
                <a:pt x="185103" y="213043"/>
              </a:lnTo>
              <a:lnTo>
                <a:pt x="185103" y="94298"/>
              </a:lnTo>
              <a:lnTo>
                <a:pt x="206058" y="94298"/>
              </a:lnTo>
              <a:lnTo>
                <a:pt x="206058" y="213043"/>
              </a:lnTo>
              <a:close/>
            </a:path>
          </a:pathLst>
        </a:custGeom>
        <a:solidFill>
          <a:schemeClr val="accent1"/>
        </a:solidFill>
        <a:ln w="3473" cap="flat">
          <a:noFill/>
          <a:prstDash val="solid"/>
          <a:miter/>
        </a:ln>
      </xdr:spPr>
      <xdr:txBody>
        <a:bodyPr rtlCol="0" anchor="ctr"/>
        <a:lstStyle/>
        <a:p>
          <a:endParaRPr lang="en-IN"/>
        </a:p>
      </xdr:txBody>
    </xdr:sp>
    <xdr:clientData/>
  </xdr:twoCellAnchor>
</xdr:wsDr>
</file>

<file path=xl/drawings/drawing8.xml><?xml version="1.0" encoding="utf-8"?>
<c:userShapes xmlns:c="http://schemas.openxmlformats.org/drawingml/2006/chart">
  <cdr:relSizeAnchor xmlns:cdr="http://schemas.openxmlformats.org/drawingml/2006/chartDrawing">
    <cdr:from>
      <cdr:x>0.00444</cdr:x>
      <cdr:y>0.01131</cdr:y>
    </cdr:from>
    <cdr:to>
      <cdr:x>0.07229</cdr:x>
      <cdr:y>0.1266</cdr:y>
    </cdr:to>
    <cdr:pic>
      <cdr:nvPicPr>
        <cdr:cNvPr id="3" name="Graphic 2" descr="Marker">
          <a:extLst xmlns:a="http://schemas.openxmlformats.org/drawingml/2006/main">
            <a:ext uri="{FF2B5EF4-FFF2-40B4-BE49-F238E27FC236}">
              <a16:creationId xmlns:a16="http://schemas.microsoft.com/office/drawing/2014/main" id="{B94AEF98-982B-4310-B9E4-161BD02F784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0320" y="30480"/>
          <a:ext cx="310604" cy="310604"/>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0.02154</cdr:x>
      <cdr:y>0.00376</cdr:y>
    </cdr:from>
    <cdr:to>
      <cdr:x>0.07077</cdr:x>
      <cdr:y>0.12406</cdr:y>
    </cdr:to>
    <cdr:pic>
      <cdr:nvPicPr>
        <cdr:cNvPr id="3" name="Graphic 2" descr="Employee badge">
          <a:extLst xmlns:a="http://schemas.openxmlformats.org/drawingml/2006/main">
            <a:ext uri="{FF2B5EF4-FFF2-40B4-BE49-F238E27FC236}">
              <a16:creationId xmlns:a16="http://schemas.microsoft.com/office/drawing/2014/main" id="{C2614405-0D85-41D4-9486-4AFCF422BDD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42240" y="10160"/>
          <a:ext cx="325120" cy="32512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5.008033333332" backgroundQuery="1" createdVersion="6" refreshedVersion="6" minRefreshableVersion="3" recordCount="0" supportSubquery="1" supportAdvancedDrill="1" xr:uid="{2D10A6FC-3313-449A-84D9-5DA187FC0150}">
  <cacheSource type="external" connectionId="6"/>
  <cacheFields count="6">
    <cacheField name="[Measures].[Active Employees]" caption="Active Employees" numFmtId="0" hierarchy="26" level="32767"/>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2"/>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1"/>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0"/>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5.008165740743" backgroundQuery="1" createdVersion="6" refreshedVersion="6" minRefreshableVersion="3" recordCount="0" supportSubquery="1" supportAdvancedDrill="1" xr:uid="{A6EECD83-B669-433E-A6B0-F0C7FEDED2B9}">
  <cacheSource type="external" connectionId="6"/>
  <cacheFields count="7">
    <cacheField name="[Measures].[Seperations]" caption="Seperations" numFmtId="0" hierarchy="29" level="32767"/>
    <cacheField name="[HR Data].[Date (Year)].[Date (Year)]" caption="Date (Year)" numFmtId="0" hierarchy="16" level="1">
      <sharedItems count="2">
        <s v="2017"/>
        <s v="2018"/>
      </sharedItems>
    </cacheField>
    <cacheField name="[HR Data].[TermReason].[TermReason]" caption="TermReason" numFmtId="0" hierarchy="11" level="1">
      <sharedItems count="2">
        <s v="Involuntary"/>
        <s v="Voluntary"/>
      </sharedItems>
    </cacheField>
    <cacheField name="[HR Data].[FP].[FP]" caption="FP" numFmtId="0" hierarchy="5" level="1">
      <sharedItems containsSemiMixedTypes="0" containsNonDate="0" containsString="0"/>
    </cacheField>
    <cacheField name="[HR Data].[Gender].[Gender]" caption="Gender" numFmtId="0" hierarchy="2" level="1">
      <sharedItems containsSemiMixedTypes="0" containsNonDate="0" containsString="0"/>
    </cacheField>
    <cacheField name="[HR Data].[BU Region].[BU Region]" caption="BU Region" numFmtId="0" hierarchy="8"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5.965991435187" backgroundQuery="1" createdVersion="6" refreshedVersion="6" minRefreshableVersion="3" recordCount="0" supportSubquery="1" supportAdvancedDrill="1" xr:uid="{B07488EE-6722-4361-B4CF-836CFDA0FAA2}">
  <cacheSource type="external" connectionId="6"/>
  <cacheFields count="7">
    <cacheField name="[Measures].[Seperations]" caption="Seperations" numFmtId="0" hierarchy="29" level="32767"/>
    <cacheField name="[HR Data].[Date (Year)].[Date (Year)]" caption="Date (Year)" numFmtId="0" hierarchy="16" level="1">
      <sharedItems count="2">
        <s v="2017"/>
        <s v="2018"/>
      </sharedItems>
    </cacheField>
    <cacheField name="[Measures].[Sum of BadHires]" caption="Sum of BadHires" numFmtId="0" hierarchy="24" level="32767"/>
    <cacheField name="[HR Data].[FP].[FP]" caption="FP" numFmtId="0" hierarchy="5" level="1">
      <sharedItems containsSemiMixedTypes="0" containsNonDate="0" containsString="0"/>
    </cacheField>
    <cacheField name="[HR Data].[Gender].[Gender]" caption="Gender" numFmtId="0" hierarchy="2" level="1">
      <sharedItems containsSemiMixedTypes="0" containsNonDate="0" containsString="0"/>
    </cacheField>
    <cacheField name="[HR Data].[BU Region].[BU Region]" caption="BU Region" numFmtId="0" hierarchy="8"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5"/>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6.001881828706" backgroundQuery="1" createdVersion="6" refreshedVersion="6" minRefreshableVersion="3" recordCount="0" supportSubquery="1" supportAdvancedDrill="1" xr:uid="{53AA32B4-9F92-4AE5-8179-824E9178999F}">
  <cacheSource type="external" connectionId="6"/>
  <cacheFields count="3">
    <cacheField name="[Measures].[Active Employees]" caption="Active Employees" numFmtId="0" hierarchy="26" level="32767"/>
    <cacheField name="[HR Data].[Date (Year)].[Date (Year)]" caption="Date (Year)" numFmtId="0" hierarchy="16" level="1">
      <sharedItems count="4">
        <s v="2015"/>
        <s v="2016"/>
        <s v="2017"/>
        <s v="2018"/>
      </sharedItems>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2"/>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2" memberValueDatatype="130" unbalanced="0"/>
    <cacheHierarchy uniqueName="[HR Data].[Date (Month)]" caption="Date (Month)" attribute="1" defaultMemberUniqueName="[HR Data].[Date (Month)].[All]" allUniqueName="[HR Data].[Date (Month)].[All]" dimensionUniqueName="[HR Data]" displayFolder="" count="2" memberValueDatatype="130" unbalanced="0"/>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0"/>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6.001882407407" backgroundQuery="1" createdVersion="6" refreshedVersion="6" minRefreshableVersion="3" recordCount="0" supportSubquery="1" supportAdvancedDrill="1" xr:uid="{59E1660E-7067-46A0-8541-AC3FCD97A6A5}">
  <cacheSource type="external" connectionId="6"/>
  <cacheFields count="4">
    <cacheField name="[Measures].[Average Tenure Months]" caption="Average Tenure Months" numFmtId="0" hierarchy="28" level="32767"/>
    <cacheField name="[HR Data].[Gender].[Gender]" caption="Gender" numFmtId="0" hierarchy="2" level="1">
      <sharedItems count="2">
        <s v="F"/>
        <s v="M"/>
      </sharedItems>
    </cacheField>
    <cacheField name="[HR Data].[EthnicGroup].[EthnicGroup]" caption="EthnicGroup" numFmtId="0" hierarchy="4" level="1">
      <sharedItems count="7">
        <s v="Group A"/>
        <s v="Group B"/>
        <s v="Group C"/>
        <s v="Group D"/>
        <s v="Group E"/>
        <s v="Group F"/>
        <s v="Group G"/>
      </sharedItems>
    </cacheField>
    <cacheField name="[HR Data].[FP].[FP]" caption="FP" numFmtId="0" hierarchy="5" level="1">
      <sharedItems count="2">
        <s v="FT"/>
        <s v="PT"/>
      </sharedItems>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2"/>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erage Tenure Months]" caption="Average Tenure Months" measure="1" displayFolder="" measureGroup="HR Data" count="0" oneField="1">
      <fieldsUsage count="1">
        <fieldUsage x="0"/>
      </fieldsUsage>
    </cacheHierarchy>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6.001882870369" backgroundQuery="1" createdVersion="6" refreshedVersion="6" minRefreshableVersion="3" recordCount="0" supportSubquery="1" supportAdvancedDrill="1" xr:uid="{07145C1B-BAE1-4FC7-B7D2-6913FC5DAE7C}">
  <cacheSource type="external" connectionId="6"/>
  <cacheFields count="4">
    <cacheField name="[HR Data].[Gender].[Gender]" caption="Gender" numFmtId="0" hierarchy="2" level="1">
      <sharedItems count="2">
        <s v="F"/>
        <s v="M"/>
      </sharedItems>
    </cacheField>
    <cacheField name="[Measures].[Active Employees]" caption="Active Employees" numFmtId="0" hierarchy="26" level="32767"/>
    <cacheField name="[HR Data].[Date (Year)].[Date (Year)]" caption="Date (Year)" numFmtId="0" hierarchy="16" level="1">
      <sharedItems count="4">
        <s v="2015"/>
        <s v="2016"/>
        <s v="2017"/>
        <s v="2018"/>
      </sharedItems>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6.001883449077" backgroundQuery="1" createdVersion="6" refreshedVersion="6" minRefreshableVersion="3" recordCount="0" supportSubquery="1" supportAdvancedDrill="1" xr:uid="{125E0280-034E-4007-9A5D-45103050E4EC}">
  <cacheSource type="external" connectionId="6"/>
  <cacheFields count="4">
    <cacheField name="[HR Data].[EthnicGroup].[EthnicGroup]" caption="EthnicGroup" numFmtId="0" hierarchy="4" level="1">
      <sharedItems count="7">
        <s v="Group A"/>
        <s v="Group B"/>
        <s v="Group C"/>
        <s v="Group D"/>
        <s v="Group E"/>
        <s v="Group F"/>
        <s v="Group G"/>
      </sharedItems>
    </cacheField>
    <cacheField name="[HR Data].[FP].[FP]" caption="FP" numFmtId="0" hierarchy="5" level="1">
      <sharedItems count="2">
        <s v="FT"/>
        <s v="PT"/>
      </sharedItems>
    </cacheField>
    <cacheField name="[Measures].[Active Employees]" caption="Active Employees" numFmtId="0" hierarchy="26" level="32767"/>
    <cacheField name="[HR Data].[Gender].[Gender]" caption="Gender" numFmtId="0" hierarchy="2" level="1">
      <sharedItems count="2">
        <s v="F"/>
        <s v="M"/>
      </sharedItems>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6.001883912038" backgroundQuery="1" createdVersion="6" refreshedVersion="6" minRefreshableVersion="3" recordCount="0" supportSubquery="1" supportAdvancedDrill="1" xr:uid="{00CC7346-E68F-4C10-8211-7F1E2B77E637}">
  <cacheSource type="external" connectionId="6"/>
  <cacheFields count="6">
    <cacheField name="[HR Data].[FP].[FP]" caption="FP" numFmtId="0" hierarchy="5" level="1">
      <sharedItems containsSemiMixedTypes="0" containsNonDate="0" containsString="0"/>
    </cacheField>
    <cacheField name="[HR Data].[Date (Month)].[Date (Month)]" caption="Date (Month)" numFmtId="0" hierarchy="18" level="1">
      <sharedItems count="12">
        <s v="Jan"/>
        <s v="Feb"/>
        <s v="Mar"/>
        <s v="Apr"/>
        <s v="May"/>
        <s v="Jun"/>
        <s v="Jul"/>
        <s v="Aug"/>
        <s v="Sep"/>
        <s v="Oct"/>
        <s v="Nov"/>
        <s v="Dec"/>
      </sharedItems>
    </cacheField>
    <cacheField name="[HR Data].[Date (Year)].[Date (Year)]" caption="Date (Year)" numFmtId="0" hierarchy="16" level="1">
      <sharedItems count="4">
        <s v="2015"/>
        <s v="2016"/>
        <s v="2017"/>
        <s v="2018"/>
      </sharedItems>
    </cacheField>
    <cacheField name="[HR Data].[BU Region].[BU Region]" caption="BU Region" numFmtId="0" hierarchy="8" level="1">
      <sharedItems count="7">
        <s v="Central"/>
        <s v="East"/>
        <s v="Midwest"/>
        <s v="North"/>
        <s v="Northwest"/>
        <s v="South"/>
        <s v="West"/>
      </sharedItems>
    </cacheField>
    <cacheField name="[Measures].[Active Employees]" caption="Active Employees" numFmtId="0" hierarchy="26" level="32767"/>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0"/>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6.001884490739" backgroundQuery="1" createdVersion="6" refreshedVersion="6" minRefreshableVersion="3" recordCount="0" supportSubquery="1" supportAdvancedDrill="1" xr:uid="{7D649A38-A9F7-4D6D-BD72-41E3CB5DF0D5}">
  <cacheSource type="external" connectionId="6"/>
  <cacheFields count="6">
    <cacheField name="[HR Data].[FP].[FP]" caption="FP" numFmtId="0" hierarchy="5" level="1">
      <sharedItems containsSemiMixedTypes="0" containsNonDate="0" containsString="0"/>
    </cacheField>
    <cacheField name="[HR Data].[Date (Month)].[Date (Month)]" caption="Date (Month)" numFmtId="0" hierarchy="18" level="1">
      <sharedItems count="12">
        <s v="Jan"/>
        <s v="Feb"/>
        <s v="Mar"/>
        <s v="Apr"/>
        <s v="May"/>
        <s v="Jun"/>
        <s v="Jul"/>
        <s v="Aug"/>
        <s v="Sep"/>
        <s v="Oct"/>
        <s v="Nov"/>
        <s v="Dec"/>
      </sharedItems>
    </cacheField>
    <cacheField name="[HR Data].[Date (Year)].[Date (Year)]" caption="Date (Year)" numFmtId="0" hierarchy="16" level="1">
      <sharedItems count="4">
        <s v="2015"/>
        <s v="2016"/>
        <s v="2017"/>
        <s v="2018"/>
      </sharedItems>
    </cacheField>
    <cacheField name="[HR Data].[BU Region].[BU Region]" caption="BU Region" numFmtId="0" hierarchy="8" level="1">
      <sharedItems count="7">
        <s v="Central"/>
        <s v="East"/>
        <s v="Midwest"/>
        <s v="North"/>
        <s v="Northwest"/>
        <s v="South"/>
        <s v="West"/>
      </sharedItems>
    </cacheField>
    <cacheField name="[Measures].[Active Employees]" caption="Active Employees" numFmtId="0" hierarchy="26" level="32767"/>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0"/>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6.001884953701" backgroundQuery="1" createdVersion="6" refreshedVersion="6" minRefreshableVersion="3" recordCount="0" supportSubquery="1" supportAdvancedDrill="1" xr:uid="{5AB4E5F6-598A-41EF-9815-20A1CCB2B086}">
  <cacheSource type="external" connectionId="6"/>
  <cacheFields count="6">
    <cacheField name="[HR Data].[FP].[FP]" caption="FP" numFmtId="0" hierarchy="5" level="1">
      <sharedItems containsSemiMixedTypes="0" containsNonDate="0" containsString="0"/>
    </cacheField>
    <cacheField name="[HR Data].[Date (Month)].[Date (Month)]" caption="Date (Month)" numFmtId="0" hierarchy="18" level="1">
      <sharedItems count="12">
        <s v="Jan"/>
        <s v="Feb"/>
        <s v="Mar"/>
        <s v="Apr"/>
        <s v="May"/>
        <s v="Jun"/>
        <s v="Jul"/>
        <s v="Aug"/>
        <s v="Sep"/>
        <s v="Oct"/>
        <s v="Nov"/>
        <s v="Dec"/>
      </sharedItems>
    </cacheField>
    <cacheField name="[HR Data].[Date (Year)].[Date (Year)]" caption="Date (Year)" numFmtId="0" hierarchy="16" level="1">
      <sharedItems count="4">
        <s v="2015"/>
        <s v="2016"/>
        <s v="2017"/>
        <s v="2018"/>
      </sharedItems>
    </cacheField>
    <cacheField name="[HR Data].[BU Region].[BU Region]" caption="BU Region" numFmtId="0" hierarchy="8" level="1">
      <sharedItems count="7">
        <s v="Central"/>
        <s v="East"/>
        <s v="Midwest"/>
        <s v="North"/>
        <s v="Northwest"/>
        <s v="South"/>
        <s v="West"/>
      </sharedItems>
    </cacheField>
    <cacheField name="[Measures].[Active Employees]" caption="Active Employees" numFmtId="0" hierarchy="26" level="32767"/>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0"/>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6.00188541667" backgroundQuery="1" createdVersion="6" refreshedVersion="6" minRefreshableVersion="3" recordCount="0" supportSubquery="1" supportAdvancedDrill="1" xr:uid="{D86B91A2-1FFA-4331-ADA6-D2D431EDA273}">
  <cacheSource type="external" connectionId="6"/>
  <cacheFields count="4">
    <cacheField name="[HR Data].[PayType].[PayType]" caption="PayType" numFmtId="0" hierarchy="10" level="1">
      <sharedItems count="2">
        <s v="Hourly"/>
        <s v="Salary"/>
      </sharedItems>
    </cacheField>
    <cacheField name="[Measures].[Active Employees]" caption="Active Employees" numFmtId="0" hierarchy="26" level="32767"/>
    <cacheField name="[HR Data].[FP].[FP]" caption="FP" numFmtId="0" hierarchy="5" level="1">
      <sharedItems count="2">
        <s v="FT"/>
        <s v="PT"/>
      </sharedItems>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3"/>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0"/>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5.008039814813" backgroundQuery="1" createdVersion="6" refreshedVersion="6" minRefreshableVersion="3" recordCount="0" supportSubquery="1" supportAdvancedDrill="1" xr:uid="{3F55E982-BFF8-42D9-87AD-C856F56B560F}">
  <cacheSource type="external" connectionId="6"/>
  <cacheFields count="6">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erage Tenure Months]" caption="Average Tenure Months" numFmtId="0" hierarchy="28" level="32767"/>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erage Tenure Months]" caption="Average Tenure Months" measure="1" displayFolder="" measureGroup="HR Data" count="0" oneField="1">
      <fieldsUsage count="1">
        <fieldUsage x="3"/>
      </fieldsUsage>
    </cacheHierarchy>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49.954135069442" backgroundQuery="1" createdVersion="3" refreshedVersion="6" minRefreshableVersion="3" recordCount="0" supportSubquery="1" supportAdvancedDrill="1" xr:uid="{125AEFE4-4F1F-4C89-AB1A-FA4CFEF6753B}">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9462252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5.008157870368" backgroundQuery="1" createdVersion="6" refreshedVersion="6" minRefreshableVersion="3" recordCount="0" supportSubquery="1" supportAdvancedDrill="1" xr:uid="{E6AA7BF9-29CD-4A9E-AA82-73107C834953}">
  <cacheSource type="external" connectionId="6"/>
  <cacheFields count="10">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26" level="32767"/>
    <cacheField name="[Measures].[New Hires]" caption="New Hires" numFmtId="0" hierarchy="27" level="32767"/>
    <cacheField name="[HR Data].[FP].[FP]" caption="FP" numFmtId="0" hierarchy="5" level="1">
      <sharedItems containsSemiMixedTypes="0" containsNonDate="0" containsString="0"/>
    </cacheField>
    <cacheField name="[HR Data].[Gender].[Gender]" caption="Gender" numFmtId="0" hierarchy="2" level="1">
      <sharedItems containsSemiMixedTypes="0" containsNonDate="0" containsString="0"/>
    </cacheField>
    <cacheField name="[HR Data].[BU Region].[BU Region]" caption="BU Region" numFmtId="0" hierarchy="8"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7"/>
      </fieldsUsage>
    </cacheHierarchy>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9"/>
      </fieldsUsage>
    </cacheHierarchy>
    <cacheHierarchy uniqueName="[HR Data].[FP]" caption="FP" attribute="1" defaultMemberUniqueName="[HR Data].[FP].[All]" allUniqueName="[HR Data].[FP].[All]" dimensionUniqueName="[HR Data]" displayFolder="" count="2" memberValueDatatype="130" unbalanced="0">
      <fieldsUsage count="2">
        <fieldUsage x="-1"/>
        <fieldUsage x="6"/>
      </fieldsUsage>
    </cacheHierarchy>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8"/>
      </fieldsUsage>
    </cacheHierarchy>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5.008159259261" backgroundQuery="1" createdVersion="6" refreshedVersion="6" minRefreshableVersion="3" recordCount="0" supportSubquery="1" supportAdvancedDrill="1" xr:uid="{D8EC8FE0-AF83-4443-B4F9-0562F7DCEC34}">
  <cacheSource type="external" connectionId="6"/>
  <cacheFields count="7">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 Employees]" caption="Active Employees" numFmtId="0" hierarchy="26" level="32767"/>
    <cacheField name="[HR Data].[FP].[FP]" caption="FP" numFmtId="0" hierarchy="5" level="1">
      <sharedItems containsSemiMixedTypes="0" containsNonDate="0" containsString="0"/>
    </cacheField>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5.008159722223" backgroundQuery="1" createdVersion="6" refreshedVersion="6" minRefreshableVersion="3" recordCount="0" supportSubquery="1" supportAdvancedDrill="1" xr:uid="{0C267C8C-2EF3-4B8C-8CF0-5CD75A7F8202}">
  <cacheSource type="external" connectionId="6"/>
  <cacheFields count="6">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ntainsSemiMixedTypes="0" containsNonDate="0" containsString="0"/>
    </cacheField>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5.00816099537" backgroundQuery="1" createdVersion="6" refreshedVersion="6" minRefreshableVersion="3" recordCount="0" supportSubquery="1" supportAdvancedDrill="1" xr:uid="{E67AEDDC-51A0-43EA-B619-744C23D05C82}">
  <cacheSource type="external" connectionId="6"/>
  <cacheFields count="6">
    <cacheField name="[HR Data].[Gender].[Gender]" caption="Gender" numFmtId="0" hierarchy="2" level="1">
      <sharedItems count="2">
        <s v="F"/>
        <s v="M"/>
      </sharedItems>
    </cacheField>
    <cacheField name="[Measures].[Active Employees]" caption="Active Employees" numFmtId="0" hierarchy="26" level="32767"/>
    <cacheField name="[HR Data].[FP].[FP]" caption="FP" numFmtId="0" hierarchy="5" level="1">
      <sharedItems count="2">
        <s v="FT"/>
        <s v="PT"/>
      </sharedItems>
    </cacheField>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5.008161805556" backgroundQuery="1" createdVersion="6" refreshedVersion="6" minRefreshableVersion="3" recordCount="0" supportSubquery="1" supportAdvancedDrill="1" xr:uid="{802EA68C-857E-44B7-BC81-6155707804BC}">
  <cacheSource type="external" connectionId="6"/>
  <cacheFields count="7">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Active Employees]" caption="Active Employees" numFmtId="0" hierarchy="26" level="32767"/>
    <cacheField name="[HR Data].[FP].[FP]" caption="FP" numFmtId="0" hierarchy="5" level="1">
      <sharedItems containsSemiMixedTypes="0" containsNonDate="0" containsString="0"/>
    </cacheField>
    <cacheField name="[HR Data].[BU Region].[BU Region]" caption="BU Region" numFmtId="0" hierarchy="8" level="1">
      <sharedItems containsSemiMixedTypes="0" containsNonDate="0" containsString="0"/>
    </cacheField>
    <cacheField name="[HR Data].[Date (Year)].[Date (Year)]" caption="Date (Year)" numFmtId="0" hierarchy="16"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6"/>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5.008162962964" backgroundQuery="1" createdVersion="6" refreshedVersion="6" minRefreshableVersion="3" recordCount="0" supportSubquery="1" supportAdvancedDrill="1" xr:uid="{1DEBDDC9-3FC1-429E-BEA8-3AD37244C8E2}">
  <cacheSource type="external" connectionId="6"/>
  <cacheFields count="5">
    <cacheField name="[Measures].[TO %]" caption="TO %" numFmtId="0" hierarchy="30" level="32767"/>
    <cacheField name="[HR Data].[Gender].[Gender]" caption="Gender" numFmtId="0" hierarchy="2" level="1">
      <sharedItems count="2">
        <s v="F"/>
        <s v="M"/>
      </sharedItems>
    </cacheField>
    <cacheField name="[HR Data].[Date (Year)].[Date (Year)]" caption="Date (Year)" numFmtId="0" hierarchy="16" level="1">
      <sharedItems count="2">
        <s v="2017"/>
        <s v="2018"/>
      </sharedItems>
    </cacheField>
    <cacheField name="[HR Data].[BU Region].[BU Region]" caption="BU Region" numFmtId="0" hierarchy="8"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2"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4"/>
      </fieldsUsage>
    </cacheHierarchy>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Kathpalia" refreshedDate="44155.008164120372" backgroundQuery="1" createdVersion="6" refreshedVersion="6" minRefreshableVersion="3" recordCount="0" supportSubquery="1" supportAdvancedDrill="1" xr:uid="{8644E544-A1A6-463D-9D6C-1ED75D8CCDA8}">
  <cacheSource type="external" connectionId="6"/>
  <cacheFields count="6">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 Employees]" caption="Active Employees" numFmtId="0" hierarchy="26" level="32767"/>
    <cacheField name="[HR Data].[Gender].[Gender]" caption="Gender" numFmtId="0" hierarchy="2" level="1">
      <sharedItems containsSemiMixedTypes="0" containsNonDate="0" containsString="0"/>
    </cacheField>
    <cacheField name="[HR Data].[Date (Year)].[Date (Year)]" caption="Date (Year)" numFmtId="0" hierarchy="16" level="1">
      <sharedItems containsSemiMixedTypes="0" containsNonDate="0" containsString="0"/>
    </cacheField>
    <cacheField name="[HR Data].[EthnicGroup].[EthnicGroup]" caption="EthnicGroup" numFmtId="0" hierarchy="4" level="1">
      <sharedItems containsSemiMixedTypes="0" containsNonDate="0" containsString="0"/>
    </cacheField>
  </cacheFields>
  <cacheHierarchies count="33">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5"/>
      </fieldsUsage>
    </cacheHierarchy>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erage Tenure Months]" caption="Average Tenure Months" measure="1" displayFolder="" measureGroup="HR Data" count="0"/>
    <cacheHierarchy uniqueName="[Measures].[Seperations]" caption="Sepe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AF76C9-75CA-4CBC-BE8B-0964E8D697E2}" name="Actives" cacheId="2" applyNumberFormats="0" applyBorderFormats="0" applyFontFormats="0" applyPatternFormats="0" applyAlignmentFormats="0" applyWidthHeightFormats="1" dataCaption="Values" tag="8dc207f5-3d9c-42d1-96e1-7818e03ccf2b" updatedVersion="6" minRefreshableVersion="3" useAutoFormatting="1" subtotalHiddenItems="1" itemPrintTitles="1" createdVersion="6" indent="0" outline="1" outlineData="1" multipleFieldFilters="0" chartFormat="29">
  <location ref="A3:C92" firstHeaderRow="0" firstDataRow="1" firstDataCol="1"/>
  <pivotFields count="10">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 allDrilled="1" subtotalTop="0" showAll="0" dataSourceSort="1" defaultAttributeDrillState="1"/>
    <pivotField allDrilled="1" subtotalTop="0" showAll="0" dataSourceSort="1" defaultAttributeDrillState="1"/>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members count="1" level="1">
        <member name="[HR Data].[Gender].&amp;[M]"/>
      </members>
    </pivotHierarchy>
    <pivotHierarchy dragToData="1"/>
    <pivotHierarchy multipleItemSelectionAllowed="1" dragToData="1">
      <members count="4" level="1">
        <member name="[HR Data].[EthnicGroup].&amp;[Group B]"/>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3FB3236-C1B9-479E-B5E4-B3AA5982D408}" name="BarChartMaleFemale" cacheId="3" applyNumberFormats="0" applyBorderFormats="0" applyFontFormats="0" applyPatternFormats="0" applyAlignmentFormats="0" applyWidthHeightFormats="1" dataCaption="Values" tag="05b3a165-e9da-4560-92a6-256f28790511" updatedVersion="6" minRefreshableVersion="3" useAutoFormatting="1" itemPrintTitles="1" createdVersion="6" indent="0" outline="1" outlineData="1" multipleFieldFilters="0" chartFormat="21">
  <location ref="A24:D29" firstHeaderRow="1" firstDataRow="2" firstDataCol="1"/>
  <pivotFields count="7">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1" count="1" selected="0">
            <x v="0"/>
          </reference>
        </references>
      </pivotArea>
    </chartFormat>
    <chartFormat chart="6" format="7">
      <pivotArea type="data" outline="0" fieldPosition="0">
        <references count="3">
          <reference field="4294967294" count="1" selected="0">
            <x v="0"/>
          </reference>
          <reference field="0" count="1" selected="0">
            <x v="1"/>
          </reference>
          <reference field="1" count="1" selected="0">
            <x v="1"/>
          </reference>
        </references>
      </pivotArea>
    </chartFormat>
    <chartFormat chart="6" format="8">
      <pivotArea type="data" outline="0" fieldPosition="0">
        <references count="3">
          <reference field="4294967294" count="1" selected="0">
            <x v="0"/>
          </reference>
          <reference field="0" count="1" selected="0">
            <x v="1"/>
          </reference>
          <reference field="1" count="1" selected="0">
            <x v="2"/>
          </reference>
        </references>
      </pivotArea>
    </chartFormat>
    <chartFormat chart="11" format="14" series="1">
      <pivotArea type="data" outline="0" fieldPosition="0">
        <references count="2">
          <reference field="4294967294" count="1" selected="0">
            <x v="0"/>
          </reference>
          <reference field="0" count="1" selected="0">
            <x v="0"/>
          </reference>
        </references>
      </pivotArea>
    </chartFormat>
    <chartFormat chart="11" format="15" series="1">
      <pivotArea type="data" outline="0" fieldPosition="0">
        <references count="2">
          <reference field="4294967294" count="1" selected="0">
            <x v="0"/>
          </reference>
          <reference field="0" count="1" selected="0">
            <x v="1"/>
          </reference>
        </references>
      </pivotArea>
    </chartFormat>
    <chartFormat chart="11" format="16">
      <pivotArea type="data" outline="0" fieldPosition="0">
        <references count="3">
          <reference field="4294967294" count="1" selected="0">
            <x v="0"/>
          </reference>
          <reference field="0" count="1" selected="0">
            <x v="1"/>
          </reference>
          <reference field="1" count="1" selected="0">
            <x v="0"/>
          </reference>
        </references>
      </pivotArea>
    </chartFormat>
    <chartFormat chart="11" format="17">
      <pivotArea type="data" outline="0" fieldPosition="0">
        <references count="3">
          <reference field="4294967294" count="1" selected="0">
            <x v="0"/>
          </reference>
          <reference field="0" count="1" selected="0">
            <x v="1"/>
          </reference>
          <reference field="1" count="1" selected="0">
            <x v="1"/>
          </reference>
        </references>
      </pivotArea>
    </chartFormat>
    <chartFormat chart="11" format="18">
      <pivotArea type="data" outline="0" fieldPosition="0">
        <references count="3">
          <reference field="4294967294" count="1" selected="0">
            <x v="0"/>
          </reference>
          <reference field="0" count="1" selected="0">
            <x v="1"/>
          </reference>
          <reference field="1" count="1" selected="0">
            <x v="2"/>
          </reference>
        </references>
      </pivotArea>
    </chartFormat>
  </chartFormats>
  <pivotHierarchies count="33">
    <pivotHierarchy dragToData="1"/>
    <pivotHierarchy dragToData="1"/>
    <pivotHierarchy dragToData="1"/>
    <pivotHierarchy dragToData="1"/>
    <pivotHierarchy multipleItemSelectionAllowed="1" dragToData="1">
      <members count="4" level="1">
        <member name="[HR Data].[EthnicGroup].&amp;[Group B]"/>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DFB75EA-DAE4-47DE-AD17-D9D146389EE9}" name="Region" cacheId="8" applyNumberFormats="0" applyBorderFormats="0" applyFontFormats="0" applyPatternFormats="0" applyAlignmentFormats="0" applyWidthHeightFormats="1" dataCaption="Values" tag="9671326e-ae8f-4ab1-9cc5-9cff2cc8e97c" updatedVersion="6" minRefreshableVersion="3" useAutoFormatting="1" subtotalHiddenItems="1" itemPrintTitles="1" createdVersion="6" indent="0" outline="1" outlineData="1" multipleFieldFilters="0" chartFormat="22">
  <location ref="A3:D12"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3">
          <reference field="4294967294" count="1" selected="0">
            <x v="0"/>
          </reference>
          <reference field="0" count="1" selected="0">
            <x v="0"/>
          </reference>
          <reference field="1" count="1" selected="0">
            <x v="1"/>
          </reference>
        </references>
      </pivotArea>
    </chartFormat>
    <chartFormat chart="6" format="5" series="1">
      <pivotArea type="data" outline="0" fieldPosition="0">
        <references count="2">
          <reference field="4294967294" count="1" selected="0">
            <x v="0"/>
          </reference>
          <reference field="1" count="1" selected="0">
            <x v="0"/>
          </reference>
        </references>
      </pivotArea>
    </chartFormat>
    <chartFormat chart="6" format="6"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multipleItemSelectionAllowed="1" dragToData="1">
      <members count="1" level="1">
        <member name="[HR Data].[Gender].&amp;[M]"/>
      </members>
    </pivotHierarchy>
    <pivotHierarchy dragToData="1"/>
    <pivotHierarchy multipleItemSelectionAllowed="1" dragToData="1">
      <members count="4" level="1">
        <member name="[HR Data].[EthnicGroup].&amp;[Group B]"/>
        <member name="[HR Data].[EthnicGroup].&amp;[Group D]"/>
        <member name="[HR Data].[EthnicGroup].&amp;[Group E]"/>
        <member name="[HR Data].[EthnicGroup].&amp;[Group 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C213E26-2F39-4DE3-8326-E595E4FCE520}" name="ActiveLinechart"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1:D7"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0"/>
  </colFields>
  <colItems count="3">
    <i>
      <x/>
    </i>
    <i>
      <x v="1"/>
    </i>
    <i t="grand">
      <x/>
    </i>
  </colItems>
  <dataFields count="1">
    <dataField fld="1" subtotal="count" baseField="0" baseItem="0"/>
  </dataFields>
  <chartFormats count="4">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5" format="4" series="1">
      <pivotArea type="data" outline="0" fieldPosition="0">
        <references count="2">
          <reference field="4294967294" count="1" selected="0">
            <x v="0"/>
          </reference>
          <reference field="0" count="1" selected="0">
            <x v="0"/>
          </reference>
        </references>
      </pivotArea>
    </chartFormat>
    <chartFormat chart="15" format="5"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1EAF864-B007-4F5A-B35F-74A57A9FD441}" name="Piechart" cacheId="1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7">
  <location ref="A20:B25"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chartFormats count="10">
    <chartFormat chart="13" format="0"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1" count="1" selected="0">
            <x v="0"/>
          </reference>
        </references>
      </pivotArea>
    </chartFormat>
    <chartFormat chart="16" format="8">
      <pivotArea type="data" outline="0" fieldPosition="0">
        <references count="2">
          <reference field="4294967294" count="1" selected="0">
            <x v="0"/>
          </reference>
          <reference field="1" count="1" selected="0">
            <x v="1"/>
          </reference>
        </references>
      </pivotArea>
    </chartFormat>
    <chartFormat chart="16" format="9">
      <pivotArea type="data" outline="0" fieldPosition="0">
        <references count="2">
          <reference field="4294967294" count="1" selected="0">
            <x v="0"/>
          </reference>
          <reference field="1" count="1" selected="0">
            <x v="2"/>
          </reference>
        </references>
      </pivotArea>
    </chartFormat>
    <chartFormat chart="16" format="10">
      <pivotArea type="data" outline="0" fieldPosition="0">
        <references count="2">
          <reference field="4294967294" count="1" selected="0">
            <x v="0"/>
          </reference>
          <reference field="1" count="1" selected="0">
            <x v="3"/>
          </reference>
        </references>
      </pivotArea>
    </chartFormat>
    <chartFormat chart="13" format="1">
      <pivotArea type="data" outline="0" fieldPosition="0">
        <references count="2">
          <reference field="4294967294" count="1" selected="0">
            <x v="0"/>
          </reference>
          <reference field="1" count="1" selected="0">
            <x v="0"/>
          </reference>
        </references>
      </pivotArea>
    </chartFormat>
    <chartFormat chart="13" format="2">
      <pivotArea type="data" outline="0" fieldPosition="0">
        <references count="2">
          <reference field="4294967294" count="1" selected="0">
            <x v="0"/>
          </reference>
          <reference field="1" count="1" selected="0">
            <x v="1"/>
          </reference>
        </references>
      </pivotArea>
    </chartFormat>
    <chartFormat chart="13" format="3">
      <pivotArea type="data" outline="0" fieldPosition="0">
        <references count="2">
          <reference field="4294967294" count="1" selected="0">
            <x v="0"/>
          </reference>
          <reference field="1" count="1" selected="0">
            <x v="2"/>
          </reference>
        </references>
      </pivotArea>
    </chartFormat>
    <chartFormat chart="13" format="4">
      <pivotArea type="data" outline="0" fieldPosition="0">
        <references count="2">
          <reference field="4294967294" count="1" selected="0">
            <x v="0"/>
          </reference>
          <reference field="1" count="1" selected="0">
            <x v="3"/>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0498AE3-E9D3-454A-BE77-799F0476ADB9}" name="GroupBarChart"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D24"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s>
  <rowFields count="2">
    <field x="0"/>
    <field x="3"/>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1"/>
  </colFields>
  <colItems count="3">
    <i>
      <x/>
    </i>
    <i>
      <x v="1"/>
    </i>
    <i t="grand">
      <x/>
    </i>
  </colItems>
  <dataFields count="1">
    <dataField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3E820E0-C132-4C23-81C2-23CADA6D642C}" name="FTSparklines" cacheId="15"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A18:AW27" firstHeaderRow="1" firstDataRow="3" firstDataCol="1" rowPageCount="1" colPageCount="1"/>
  <pivotFields count="6">
    <pivotField axis="axisPage" allDrilled="1" subtotalTop="0" showAll="0" dataSourceSort="1" defaultSubtotal="0" defaultAttributeDrillState="1"/>
    <pivotField axis="axisCol"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4">
        <item x="0"/>
        <item x="1"/>
        <item x="2"/>
        <item x="3"/>
      </items>
    </pivotField>
    <pivotField axis="axisRow" allDrilled="1" subtotalTop="0" showAll="0" sortType="ascending"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3"/>
  </rowFields>
  <rowItems count="7">
    <i>
      <x/>
    </i>
    <i>
      <x v="1"/>
    </i>
    <i>
      <x v="2"/>
    </i>
    <i>
      <x v="3"/>
    </i>
    <i>
      <x v="4"/>
    </i>
    <i>
      <x v="5"/>
    </i>
    <i>
      <x v="6"/>
    </i>
  </rowItems>
  <colFields count="2">
    <field x="2"/>
    <field x="1"/>
  </colFields>
  <colItems count="48">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colItems>
  <pageFields count="1">
    <pageField fld="0" hier="5" name="[HR Data].[FP].[All]" cap="All"/>
  </pageFields>
  <dataFields count="1">
    <dataField fld="4" subtotal="count" baseField="0" baseItem="0"/>
  </dataField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2">
    <colHierarchyUsage hierarchyUsage="16"/>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F5A5769-E15A-4153-B810-44CA2E369115}" name="TotalSparklines" cacheId="17"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A3:AW12" firstHeaderRow="1" firstDataRow="3" firstDataCol="1" rowPageCount="1" colPageCount="1"/>
  <pivotFields count="6">
    <pivotField axis="axisPage" allDrilled="1" subtotalTop="0" showAll="0" dataSourceSort="1" defaultSubtotal="0" defaultAttributeDrillState="1"/>
    <pivotField axis="axisCol"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4">
        <item x="0"/>
        <item x="1"/>
        <item x="2"/>
        <item x="3"/>
      </items>
    </pivotField>
    <pivotField axis="axisRow" allDrilled="1" subtotalTop="0" showAll="0" sortType="ascending"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3"/>
  </rowFields>
  <rowItems count="7">
    <i>
      <x/>
    </i>
    <i>
      <x v="1"/>
    </i>
    <i>
      <x v="2"/>
    </i>
    <i>
      <x v="3"/>
    </i>
    <i>
      <x v="4"/>
    </i>
    <i>
      <x v="5"/>
    </i>
    <i>
      <x v="6"/>
    </i>
  </rowItems>
  <colFields count="2">
    <field x="2"/>
    <field x="1"/>
  </colFields>
  <colItems count="48">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colItems>
  <pageFields count="1">
    <pageField fld="0" hier="5" name="[HR Data].[FP].[All]" cap="All"/>
  </pageFields>
  <dataFields count="1">
    <dataField fld="4" subtotal="count" baseField="0" baseItem="0"/>
  </dataField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2">
    <colHierarchyUsage hierarchyUsage="16"/>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64A0C4A-CFB1-4E68-ACED-CF3DC541DC67}" name="PTSparklines'" cacheId="16"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location ref="A33:AW42" firstHeaderRow="1" firstDataRow="3" firstDataCol="1" rowPageCount="1" colPageCount="1"/>
  <pivotFields count="6">
    <pivotField axis="axisPage" allDrilled="1" subtotalTop="0" showAll="0" dataSourceSort="1" defaultSubtotal="0" defaultAttributeDrillState="1"/>
    <pivotField axis="axisCol"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4">
        <item x="0"/>
        <item x="1"/>
        <item x="2"/>
        <item x="3"/>
      </items>
    </pivotField>
    <pivotField axis="axisRow" allDrilled="1" subtotalTop="0" showAll="0" sortType="ascending"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3"/>
  </rowFields>
  <rowItems count="7">
    <i>
      <x/>
    </i>
    <i>
      <x v="1"/>
    </i>
    <i>
      <x v="2"/>
    </i>
    <i>
      <x v="3"/>
    </i>
    <i>
      <x v="4"/>
    </i>
    <i>
      <x v="5"/>
    </i>
    <i>
      <x v="6"/>
    </i>
  </rowItems>
  <colFields count="2">
    <field x="2"/>
    <field x="1"/>
  </colFields>
  <colItems count="48">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colItems>
  <pageFields count="1">
    <pageField fld="0" hier="5" name="[HR Data].[FP].[All]" cap="All"/>
  </pageFields>
  <dataFields count="1">
    <dataField fld="4" subtotal="count" baseField="0" baseItem="0"/>
  </dataField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2">
    <colHierarchyUsage hierarchyUsage="16"/>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75780BC-9A1F-4DB5-805A-DC12CADD11E3}" name="ColChartAvgTurnover"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24" firstHeaderRow="1" firstDataRow="2" firstDataCol="1"/>
  <pivotFields count="4">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s>
  <rowFields count="2">
    <field x="2"/>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0"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70F168B-0940-4566-A650-BAD25AA0C99A}" name="PayType"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9289A6-E407-41C1-A4A8-2CC090CAB8D8}" name="Ethinicity" cacheId="0" applyNumberFormats="0" applyBorderFormats="0" applyFontFormats="0" applyPatternFormats="0" applyAlignmentFormats="0" applyWidthHeightFormats="1" dataCaption="Values" tag="a16dc86b-e68a-4e2e-9c6c-2279234f927b" updatedVersion="6" minRefreshableVersion="3" useAutoFormatting="1" itemPrintTitles="1" createdVersion="6" indent="0" outline="1" outlineData="1" multipleFieldFilters="0" chartFormat="25">
  <location ref="A3:D26" firstHeaderRow="1" firstDataRow="2" firstDataCol="1"/>
  <pivotFields count="6">
    <pivotField dataField="1" subtotalTop="0" showAll="0" defaultSubtotal="0"/>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0" subtotal="count"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0"/>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9" format="4" series="1">
      <pivotArea type="data" outline="0" fieldPosition="0">
        <references count="2">
          <reference field="4294967294" count="1" selected="0">
            <x v="0"/>
          </reference>
          <reference field="3" count="1" selected="0">
            <x v="0"/>
          </reference>
        </references>
      </pivotArea>
    </chartFormat>
    <chartFormat chart="9" format="5"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EF4325-9C7D-4749-872D-2DD6F10C728A}" name="Tenure" cacheId="1" applyNumberFormats="0" applyBorderFormats="0" applyFontFormats="0" applyPatternFormats="0" applyAlignmentFormats="0" applyWidthHeightFormats="1" dataCaption="Values" tag="563de8b1-4eba-42f7-97d7-c250ebb53257" updatedVersion="6" minRefreshableVersion="3" useAutoFormatting="1" itemPrintTitles="1" createdVersion="6" indent="0" outline="1" outlineData="1" multipleFieldFilters="0" chartFormat="20">
  <location ref="A3:D26"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6">
    <chartFormat chart="1" format="4" series="1">
      <pivotArea type="data" outline="0" fieldPosition="0">
        <references count="1">
          <reference field="2" count="1" selected="0">
            <x v="0"/>
          </reference>
        </references>
      </pivotArea>
    </chartFormat>
    <chartFormat chart="1" format="5" series="1">
      <pivotArea type="data" outline="0" fieldPosition="0">
        <references count="1">
          <reference field="2" count="1" selected="0">
            <x v="1"/>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0"/>
          </reference>
        </references>
      </pivotArea>
    </chartFormat>
    <chartFormat chart="4" format="12"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23F14B-3947-4A2D-B3AC-54E1A56F247D}" name="Seperations" cacheId="10" applyNumberFormats="0" applyBorderFormats="0" applyFontFormats="0" applyPatternFormats="0" applyAlignmentFormats="0" applyWidthHeightFormats="1" dataCaption="Values" tag="49afbec7-29d4-4731-85b2-0f9e21141515" updatedVersion="6" minRefreshableVersion="3" useAutoFormatting="1" subtotalHiddenItems="1" itemPrintTitles="1" createdVersion="6" indent="0" outline="1" outlineData="1" multipleFieldFilters="0" chartFormat="21">
  <location ref="A3:C6" firstHeaderRow="0" firstDataRow="1" firstDataCol="1"/>
  <pivotFields count="7">
    <pivotField dataField="1" subtotalTop="0" showAll="0" defaultSubtotal="0"/>
    <pivotField axis="axisRow"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Fields count="1">
    <field x="-2"/>
  </colFields>
  <colItems count="2">
    <i>
      <x/>
    </i>
    <i i="1">
      <x v="1"/>
    </i>
  </colItems>
  <dataFields count="2">
    <dataField fld="0" subtotal="count" baseField="0" baseItem="0"/>
    <dataField name="Bad Hires" fld="2"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33">
    <pivotHierarchy dragToData="1"/>
    <pivotHierarchy dragToData="1"/>
    <pivotHierarchy multipleItemSelectionAllowed="1" dragToData="1">
      <members count="1" level="1">
        <member name="[HR Data].[Gender].&amp;[M]"/>
      </members>
    </pivotHierarchy>
    <pivotHierarchy dragToData="1"/>
    <pivotHierarchy multipleItemSelectionAllowed="1" dragToData="1">
      <members count="4" level="1">
        <member name="[HR Data].[EthnicGroup].&amp;[Group B]"/>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AE4073-F1DC-4B0D-AC2C-679723134EF6}" name="Term Region" cacheId="9" applyNumberFormats="0" applyBorderFormats="0" applyFontFormats="0" applyPatternFormats="0" applyAlignmentFormats="0" applyWidthHeightFormats="1" dataCaption="Values" tag="fa7817f9-addf-4ece-a2c9-57a5f8bd9aaf" updatedVersion="6" minRefreshableVersion="3" useAutoFormatting="1" subtotalHiddenItems="1" itemPrintTitles="1" createdVersion="6" indent="0" outline="1" outlineData="1" multipleFieldFilters="0" chartFormat="22">
  <location ref="A3:D7" firstHeaderRow="1" firstDataRow="2" firstDataCol="1"/>
  <pivotFields count="7">
    <pivotField dataField="1" subtotalTop="0" showAll="0" defaultSubtotal="0"/>
    <pivotField axis="axisRow" allDrilled="1" subtotalTop="0" showAll="0" dataSourceSort="1" defaultSubtotal="0" defaultAttributeDrillState="1">
      <items count="2">
        <item s="1" x="0"/>
        <item s="1"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Fields count="1">
    <field x="2"/>
  </colFields>
  <colItems count="3">
    <i>
      <x/>
    </i>
    <i>
      <x v="1"/>
    </i>
    <i t="grand">
      <x/>
    </i>
  </colItems>
  <dataFields count="1">
    <dataField fld="0" subtotal="count" baseField="0" baseItem="0"/>
  </dataFields>
  <chartFormats count="5">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6" format="10" series="1">
      <pivotArea type="data" outline="0" fieldPosition="0">
        <references count="2">
          <reference field="4294967294" count="1" selected="0">
            <x v="0"/>
          </reference>
          <reference field="2" count="1" selected="0">
            <x v="0"/>
          </reference>
        </references>
      </pivotArea>
    </chartFormat>
    <chartFormat chart="6" format="11"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multipleItemSelectionAllowed="1" dragToData="1">
      <members count="1" level="1">
        <member name="[HR Data].[Gender].&amp;[M]"/>
      </members>
    </pivotHierarchy>
    <pivotHierarchy dragToData="1"/>
    <pivotHierarchy multipleItemSelectionAllowed="1" dragToData="1">
      <members count="4" level="1">
        <member name="[HR Data].[EthnicGroup].&amp;[Group B]"/>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F4AC06-CA1A-44C3-8EF9-CBF60005D8DF}" name="PartFullTime"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D21" firstHeaderRow="1" firstDataRow="2" firstDataCol="1"/>
  <pivotFields count="6">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dragToData="1"/>
    <pivotHierarchy multipleItemSelectionAllowed="1" dragToData="1">
      <members count="4" level="1">
        <member name="[HR Data].[EthnicGroup].&amp;[Group B]"/>
        <member name="[HR Data].[EthnicGroup].&amp;[Group D]"/>
        <member name="[HR Data].[EthnicGroup].&amp;[Group E]"/>
        <member name="[HR Data].[EthnicGroup].&amp;[Group F]"/>
      </members>
    </pivotHierarchy>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6634072-AB3C-498D-9DAE-C234D6ACED1E}" name="Paytype"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D14" firstHeaderRow="1" firstDataRow="2" firstDataCol="1"/>
  <pivotFields count="7">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dragToData="1"/>
    <pivotHierarchy multipleItemSelectionAllowed="1" dragToData="1">
      <members count="4" level="1">
        <member name="[HR Data].[EthnicGroup].&amp;[Group B]"/>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238716-10C0-4707-8A88-F3F7533556A5}" name="Gender" cacheId="4" applyNumberFormats="0" applyBorderFormats="0" applyFontFormats="0" applyPatternFormats="0" applyAlignmentFormats="0" applyWidthHeightFormats="1" dataCaption="Values" tag="86c2d29f-2e7b-40e8-bb88-78e6bda08d90" updatedVersion="6" minRefreshableVersion="3" useAutoFormatting="1" itemPrintTitles="1" createdVersion="6" indent="0" outline="1" outlineData="1" multipleFieldFilters="0">
  <location ref="A3:B6" firstHeaderRow="1" firstDataRow="1" firstDataCol="1"/>
  <pivotFields count="6">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dragToData="1"/>
    <pivotHierarchy multipleItemSelectionAllowed="1" dragToData="1">
      <members count="4" level="1">
        <member name="[HR Data].[EthnicGroup].&amp;[Group B]"/>
        <member name="[HR Data].[EthnicGroup].&amp;[Group D]"/>
        <member name="[HR Data].[EthnicGroup].&amp;[Group E]"/>
        <member name="[HR Data].[EthnicGroup].&amp;[Group F]"/>
      </members>
    </pivotHierarchy>
    <pivotHierarchy multipleItemSelectionAllowed="1" dragToData="1">
      <members count="1" level="1">
        <member name="[HR Data].[FP].&amp;[FT]"/>
      </members>
    </pivotHierarchy>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HR Data].[Date (Year)].&amp;[2017]"/>
        <member name="[HR Data].[Date (Year)].&amp;[2018]"/>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DDDC46-638B-4155-8E34-C6A046D84666}" name="Turnover" cacheId="7" applyNumberFormats="0" applyBorderFormats="0" applyFontFormats="0" applyPatternFormats="0" applyAlignmentFormats="0" applyWidthHeightFormats="1" dataCaption="Values" tag="12fd63d1-fcf4-48da-b91a-fc2aab34494b" updatedVersion="6" minRefreshableVersion="3" useAutoFormatting="1" subtotalHiddenItems="1" itemPrintTitles="1" createdVersion="6" indent="0" outline="1" outlineData="1" multipleFieldFilters="0">
  <location ref="A31:D35" firstHeaderRow="1" firstDataRow="2" firstDataCol="1"/>
  <pivotFields count="5">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s="1" x="0"/>
        <item s="1" x="1"/>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dragToData="1"/>
    <pivotHierarchy multipleItemSelectionAllowed="1" dragToData="1">
      <members count="4" level="1">
        <member name="[HR Data].[EthnicGroup].&amp;[Group B]"/>
        <member name="[HR Data].[EthnicGroup].&amp;[Group D]"/>
        <member name="[HR Data].[EthnicGroup].&amp;[Group E]"/>
        <member name="[HR Data].[EthnicGroup].&amp;[Group F]"/>
      </members>
    </pivotHierarchy>
    <pivotHierarchy dragToData="1"/>
    <pivotHierarchy dragToData="1"/>
    <pivotHierarchy dragToData="1"/>
    <pivotHierarchy multipleItemSelectionAllowed="1" dragToData="1">
      <members count="3" level="1">
        <member name="[HR Data].[BU Region].&amp;[Central]"/>
        <member name="[HR Data].[BU Region].&amp;[East]"/>
        <member name="[HR Data].[BU Region].&amp;[Midwest]"/>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E7954EBA-4B7E-4CA7-907B-54A4B62E2459}" sourceName="[HR Data].[BU Region]">
  <pivotTables>
    <pivotTable tabId="1" name="Actives"/>
    <pivotTable tabId="3" name="Ethinicity"/>
    <pivotTable tabId="11" name="BarChartMaleFemale"/>
    <pivotTable tabId="11" name="Gender"/>
    <pivotTable tabId="11" name="PartFullTime"/>
    <pivotTable tabId="11" name="Paytype"/>
    <pivotTable tabId="11" name="Turnover"/>
    <pivotTable tabId="8" name="Seperations"/>
    <pivotTable tabId="5" name="Tenure"/>
    <pivotTable tabId="9" name="Term Region"/>
  </pivotTables>
  <data>
    <olap pivotCacheId="694622524">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3">
        <selection n="[HR Data].[BU Region].&amp;[Central]"/>
        <selection n="[HR Data].[BU Region].&amp;[East]"/>
        <selection n="[HR Data].[BU Region].&amp;[Midwest]"/>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1" xr10:uid="{A7E9C79A-7A1C-4C4C-ADC2-CF43FB1BAA22}" sourceName="[HR Data].[EthnicGroup]">
  <pivotTables>
    <pivotTable tabId="17" name="Piechart"/>
    <pivotTable tabId="21" name="ColChartAvgTurnover"/>
    <pivotTable tabId="17" name="ActiveLinechart"/>
    <pivotTable tabId="18" name="GroupBarChart"/>
    <pivotTable tabId="20" name="FTSparklines"/>
    <pivotTable tabId="20" name="PTSparklines'"/>
    <pivotTable tabId="20" name="TotalSparklines"/>
    <pivotTable tabId="22" name="PayType"/>
  </pivotTables>
  <data>
    <olap pivotCacheId="694622524">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D26290F-35F9-4D69-9A72-E4A82EA4A621}" sourceName="[HR Data].[Date (Year)]">
  <pivotTables>
    <pivotTable tabId="3" name="Ethinicity"/>
    <pivotTable tabId="11" name="BarChartMaleFemale"/>
    <pivotTable tabId="11" name="Gender"/>
    <pivotTable tabId="11" name="PartFullTime"/>
    <pivotTable tabId="11" name="Paytype"/>
    <pivotTable tabId="11" name="Turnover"/>
    <pivotTable tabId="6" name="Region"/>
    <pivotTable tabId="8" name="Seperations"/>
    <pivotTable tabId="5" name="Tenure"/>
    <pivotTable tabId="9" name="Term Region"/>
  </pivotTables>
  <data>
    <olap pivotCacheId="694622524">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2">
        <selection n="[HR Data].[Date (Year)].&amp;[2017]"/>
        <selection n="[HR Data].[Date (Year)].&amp;[2018]"/>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E7CA587D-58B4-42B8-9E90-B8E990699E23}" sourceName="[HR Data].[EthnicGroup]">
  <pivotTables>
    <pivotTable tabId="1" name="Actives"/>
    <pivotTable tabId="11" name="BarChartMaleFemale"/>
    <pivotTable tabId="11" name="Gender"/>
    <pivotTable tabId="11" name="PartFullTime"/>
    <pivotTable tabId="11" name="Paytype"/>
    <pivotTable tabId="11" name="Turnover"/>
    <pivotTable tabId="6" name="Region"/>
    <pivotTable tabId="8" name="Seperations"/>
    <pivotTable tabId="9" name="Term Region"/>
  </pivotTables>
  <data>
    <olap pivotCacheId="694622524">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4">
        <selection n="[HR Data].[EthnicGroup].&amp;[Group B]"/>
        <selection n="[HR Data].[EthnicGroup].&amp;[Group D]"/>
        <selection n="[HR Data].[EthnicGroup].&amp;[Group E]"/>
        <selection n="[HR Data].[EthnicGroup].&amp;[Group F]"/>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9FC5DFF5-7117-4B79-82FF-74CAD5415DE0}" sourceName="[HR Data].[FP]">
  <pivotTables>
    <pivotTable tabId="1" name="Actives"/>
    <pivotTable tabId="11" name="BarChartMaleFemale"/>
    <pivotTable tabId="11" name="Gender"/>
    <pivotTable tabId="11" name="Paytype"/>
    <pivotTable tabId="8" name="Seperations"/>
    <pivotTable tabId="9" name="Term Region"/>
  </pivotTables>
  <data>
    <olap pivotCacheId="694622524">
      <levels count="2">
        <level uniqueName="[HR Data].[FP].[(All)]" sourceCaption="(All)" count="0"/>
        <level uniqueName="[HR Data].[FP].[FP]" sourceCaption="FP" count="2">
          <ranges>
            <range startItem="0">
              <i n="[HR Data].[FP].&amp;[FT]" c="FT"/>
              <i n="[HR Data].[FP].&amp;[PT]" c="PT"/>
            </range>
          </ranges>
        </level>
      </levels>
      <selections count="1">
        <selection n="[HR Data].[FP].&amp;[FT]"/>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E3F63DE-A5AC-41B1-85E6-5A3379D65D0E}" sourceName="[HR Data].[Gender]">
  <pivotTables>
    <pivotTable tabId="1" name="Actives"/>
    <pivotTable tabId="6" name="Region"/>
    <pivotTable tabId="8" name="Seperations"/>
    <pivotTable tabId="9" name="Term Region"/>
  </pivotTables>
  <data>
    <olap pivotCacheId="694622524">
      <levels count="2">
        <level uniqueName="[HR Data].[Gender].[(All)]" sourceCaption="(All)" count="0"/>
        <level uniqueName="[HR Data].[Gender].[Gender]" sourceCaption="Gender" count="2">
          <ranges>
            <range startItem="0">
              <i n="[HR Data].[Gender].&amp;[F]" c="F"/>
              <i n="[HR Data].[Gender].&amp;[M]" c="M"/>
            </range>
          </ranges>
        </level>
      </levels>
      <selections count="1">
        <selection n="[HR Data].[Gender].&amp;[M]"/>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1" xr10:uid="{B19B1AFC-8238-4876-A3E9-9952EDE41CB2}" sourceName="[HR Data].[Date (Year)]">
  <pivotTables>
    <pivotTable tabId="17" name="Piechart"/>
    <pivotTable tabId="21" name="ColChartAvgTurnover"/>
    <pivotTable tabId="17" name="ActiveLinechart"/>
    <pivotTable tabId="18" name="GroupBarChart"/>
    <pivotTable tabId="20" name="FTSparklines"/>
    <pivotTable tabId="20" name="PTSparklines'"/>
    <pivotTable tabId="20" name="TotalSparklines"/>
    <pivotTable tabId="22" name="PayType"/>
  </pivotTables>
  <data>
    <olap pivotCacheId="694622524">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1" xr10:uid="{63F358A0-C657-415E-A085-A45B3935B36E}" sourceName="[HR Data].[FP]">
  <pivotTables>
    <pivotTable tabId="17" name="Piechart"/>
    <pivotTable tabId="21" name="ColChartAvgTurnover"/>
    <pivotTable tabId="17" name="ActiveLinechart"/>
    <pivotTable tabId="18" name="GroupBarChart"/>
    <pivotTable tabId="20" name="FTSparklines"/>
    <pivotTable tabId="20" name="PTSparklines'"/>
    <pivotTable tabId="20" name="TotalSparklines"/>
    <pivotTable tabId="22" name="PayType"/>
  </pivotTables>
  <data>
    <olap pivotCacheId="694622524">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0F9F7C7E-A036-4D07-97B7-0A7BE7C85F5E}" sourceName="[HR Data].[Gender]">
  <pivotTables>
    <pivotTable tabId="17" name="Piechart"/>
    <pivotTable tabId="21" name="ColChartAvgTurnover"/>
    <pivotTable tabId="17" name="ActiveLinechart"/>
    <pivotTable tabId="18" name="GroupBarChart"/>
    <pivotTable tabId="20" name="FTSparklines"/>
    <pivotTable tabId="20" name="PTSparklines'"/>
    <pivotTable tabId="20" name="TotalSparklines"/>
    <pivotTable tabId="22" name="PayType"/>
  </pivotTables>
  <data>
    <olap pivotCacheId="694622524">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1" xr10:uid="{CB646DD0-19F0-4D2F-919B-C33A820BF3E2}" sourceName="[HR Data].[BU Region]">
  <pivotTables>
    <pivotTable tabId="17" name="Piechart"/>
    <pivotTable tabId="21" name="ColChartAvgTurnover"/>
    <pivotTable tabId="17" name="ActiveLinechart"/>
    <pivotTable tabId="18" name="GroupBarChart"/>
    <pivotTable tabId="20" name="FTSparklines"/>
    <pivotTable tabId="20" name="TotalSparklines"/>
    <pivotTable tabId="22" name="PayType"/>
  </pivotTables>
  <data>
    <olap pivotCacheId="694622524">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 Region" xr10:uid="{E1406FB6-33CB-4A2C-9DDF-408902006E8B}" cache="Slicer_BU_Region" caption="Region" level="1" rowHeight="234950"/>
  <slicer name="Year" xr10:uid="{D3541413-2727-4CBB-82C5-1B2E40ED4C38}" cache="Slicer_Date__Year" caption="Year" columnCount="2" level="1" rowHeight="234950"/>
  <slicer name="EthnicGroup" xr10:uid="{2FEA3CAE-A579-4E18-94D1-FE7BF2EE69AC}" cache="Slicer_EthnicGroup" caption="Ethinicity" level="1" rowHeight="234950"/>
  <slicer name="FP" xr10:uid="{4F7AB05C-2AC4-4403-BBDC-710025D9E674}" cache="Slicer_FP" caption="Full/Part Time" columnCount="2" level="1" rowHeight="234950"/>
  <slicer name="Gender" xr10:uid="{CB0A0A06-FB44-413D-8997-C10079F51C09}" cache="Slicer_Gender" caption="Gender" columnCount="2"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3153B36E-DBCA-4F9D-BCAF-E7878679C61D}" cache="Slicer_Date__Year1" caption="Year" columnCount="2" level="1" rowHeight="216000"/>
  <slicer name="FP 1" xr10:uid="{FE4A098A-C82C-4696-A682-C308800F8567}" cache="Slicer_FP1" caption="Full/Part Time" columnCount="2" level="1" rowHeight="234950"/>
  <slicer name="Gender 1" xr10:uid="{9911E4F6-8495-4989-B88E-CB01F40E58D9}" cache="Slicer_Gender1" caption="Gender" columnCount="2" level="1" rowHeight="234950"/>
  <slicer name="BU Region 1" xr10:uid="{F3901432-63A3-4328-9D24-6079C6F787EB}" cache="Slicer_BU_Region1" caption="Region" level="1" rowHeight="234950"/>
  <slicer name="EthnicGroup 1" xr10:uid="{C68197C1-1BEA-4898-8983-76A134A84322}" cache="Slicer_EthnicGroup1" caption="Ethinicit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ivotTable" Target="../pivotTables/pivotTable14.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ivotTable" Target="../pivotTables/pivotTable1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ivotTable" Target="../pivotTables/pivotTable1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16.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7D535-1999-4A6C-A70A-2E16675FC42C}">
  <dimension ref="A1:AL50"/>
  <sheetViews>
    <sheetView showGridLines="0" tabSelected="1" zoomScale="75" zoomScaleNormal="75" workbookViewId="0"/>
  </sheetViews>
  <sheetFormatPr defaultRowHeight="14.4" x14ac:dyDescent="0.3"/>
  <cols>
    <col min="1" max="1" width="0.77734375" customWidth="1"/>
    <col min="6" max="6" width="17.21875" customWidth="1"/>
    <col min="7" max="7" width="10.109375" customWidth="1"/>
    <col min="8" max="8" width="8.6640625" customWidth="1"/>
    <col min="9" max="9" width="9.109375" customWidth="1"/>
    <col min="10" max="10" width="10" customWidth="1"/>
    <col min="11" max="11" width="9.77734375" customWidth="1"/>
    <col min="12" max="12" width="7.88671875" customWidth="1"/>
    <col min="13" max="13" width="11.109375" customWidth="1"/>
    <col min="14" max="14" width="7.6640625" customWidth="1"/>
    <col min="15" max="15" width="9.21875" customWidth="1"/>
    <col min="16" max="16" width="12.21875" customWidth="1"/>
    <col min="19" max="19" width="11.33203125" customWidth="1"/>
    <col min="22" max="22" width="8.88671875" customWidth="1"/>
  </cols>
  <sheetData>
    <row r="1" spans="1:38" ht="4.2" customHeight="1" x14ac:dyDescent="0.3">
      <c r="A1" s="12" t="s">
        <v>32</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row>
    <row r="2" spans="1:38" ht="28.2" customHeight="1" x14ac:dyDescent="0.4">
      <c r="A2" s="20"/>
      <c r="B2" s="35" t="s">
        <v>57</v>
      </c>
      <c r="F2" s="10"/>
      <c r="G2" s="16" t="s">
        <v>58</v>
      </c>
      <c r="H2" s="17">
        <f>$H$5/$G$5</f>
        <v>0.2696629213483146</v>
      </c>
      <c r="I2" s="17">
        <f>$I$5/$G$5</f>
        <v>0.7303370786516854</v>
      </c>
      <c r="J2" s="10"/>
      <c r="K2" s="10"/>
      <c r="L2" s="10"/>
      <c r="M2" s="10"/>
      <c r="N2" s="10"/>
      <c r="O2" s="10"/>
      <c r="P2" s="10"/>
      <c r="Q2" s="10"/>
      <c r="R2" s="10"/>
      <c r="S2" s="10"/>
      <c r="T2" s="11" t="s">
        <v>67</v>
      </c>
      <c r="U2" s="34"/>
      <c r="V2" s="10"/>
    </row>
    <row r="3" spans="1:38" ht="25.8" customHeight="1" x14ac:dyDescent="0.3">
      <c r="A3" s="19"/>
      <c r="F3" s="10"/>
      <c r="G3" s="10"/>
      <c r="H3" s="10"/>
      <c r="I3" s="10"/>
      <c r="J3" s="10"/>
      <c r="K3" s="10"/>
      <c r="L3" s="10"/>
      <c r="M3" s="10"/>
      <c r="N3" s="10"/>
      <c r="O3" s="10"/>
      <c r="P3" s="10"/>
      <c r="Q3" s="10"/>
      <c r="R3" s="10"/>
      <c r="S3" s="10"/>
      <c r="T3" s="10"/>
      <c r="U3" s="10"/>
      <c r="V3" s="10"/>
    </row>
    <row r="4" spans="1:38" ht="13.2" customHeight="1" x14ac:dyDescent="0.3">
      <c r="A4" s="19"/>
      <c r="F4" s="10"/>
      <c r="G4" s="10"/>
      <c r="H4" s="10"/>
      <c r="I4" s="10"/>
      <c r="J4" s="11" t="s">
        <v>60</v>
      </c>
      <c r="K4" s="17">
        <f>GETPIVOTDATA("[Measures].[Active Employees]",Headline!$A$10,"[HR Data].[Gender]","[HR Data].[Gender].&amp;[M]","[HR Data].[PayType]","[HR Data].[PayType].&amp;[Hourly]")</f>
        <v>0.5</v>
      </c>
      <c r="L4" s="17">
        <f>GETPIVOTDATA("[Measures].[Active Employees]",Headline!$A$10,"[HR Data].[Gender]","[HR Data].[Gender].&amp;[M]","[HR Data].[PayType]","[HR Data].[PayType].&amp;[Hourly]")</f>
        <v>0.5</v>
      </c>
      <c r="M4" s="16" t="s">
        <v>80</v>
      </c>
      <c r="N4" s="18">
        <f>GETPIVOTDATA("[Measures].[Active Employees]",Headline!$A$17,"[HR Data].[Gender]","[HR Data].[Gender].&amp;[M]","[HR Data].[FP]","[HR Data].[FP].&amp;[FT]")</f>
        <v>0.44444444444444442</v>
      </c>
      <c r="O4" s="18">
        <f>GETPIVOTDATA("[Measures].[Active Employees]",Headline!$A$17,"[HR Data].[Gender]","[HR Data].[Gender].&amp;[F]","[HR Data].[FP]","[HR Data].[FP].&amp;[FT]")</f>
        <v>0.65</v>
      </c>
      <c r="P4" s="10"/>
      <c r="Q4" s="10"/>
      <c r="R4" s="10"/>
      <c r="S4" s="10"/>
      <c r="T4" s="10"/>
      <c r="U4" s="10"/>
      <c r="V4" s="10"/>
    </row>
    <row r="5" spans="1:38" ht="20.399999999999999" customHeight="1" x14ac:dyDescent="0.3">
      <c r="A5" s="19"/>
      <c r="F5" s="10"/>
      <c r="G5" s="14">
        <f>GETPIVOTDATA("[Measures].[Active Employees]",Headline!$A$3)</f>
        <v>89</v>
      </c>
      <c r="H5" s="15">
        <f>+GETPIVOTDATA("[Measures].[Active Employees]",Headline!$A$3,"[HR Data].[Gender]","[HR Data].[Gender].&amp;[M]")</f>
        <v>24</v>
      </c>
      <c r="I5" s="15">
        <f>+GETPIVOTDATA("[Measures].[Active Employees]",Headline!$A$3,"[HR Data].[Gender]","[HR Data].[Gender].&amp;[F]")</f>
        <v>65</v>
      </c>
      <c r="J5" s="11" t="s">
        <v>59</v>
      </c>
      <c r="K5" s="17">
        <f>GETPIVOTDATA("[Measures].[Active Employees]",Headline!$A$10,"[HR Data].[Gender]","[HR Data].[Gender].&amp;[F]","[HR Data].[PayType]","[HR Data].[PayType].&amp;[Salary]")</f>
        <v>0.44615384615384618</v>
      </c>
      <c r="L5" s="17">
        <f>GETPIVOTDATA("[Measures].[Active Employees]",Headline!$A$10,"[HR Data].[Gender]","[HR Data].[Gender].&amp;[M]","[HR Data].[PayType]","[HR Data].[PayType].&amp;[Salary]")</f>
        <v>0.5</v>
      </c>
      <c r="M5" s="16" t="s">
        <v>79</v>
      </c>
      <c r="N5" s="18">
        <f>GETPIVOTDATA("[Measures].[Active Employees]",Headline!$A$17,"[HR Data].[Gender]","[HR Data].[Gender].&amp;[M]","[HR Data].[FP]","[HR Data].[FP].&amp;[PT]")</f>
        <v>0.55555555555555558</v>
      </c>
      <c r="O5" s="18">
        <f>GETPIVOTDATA("[Measures].[Active Employees]",Headline!$A$17,"[HR Data].[Gender]","[HR Data].[Gender].&amp;[F]","[HR Data].[FP]","[HR Data].[FP].&amp;[PT]")</f>
        <v>0.35</v>
      </c>
      <c r="P5" s="10"/>
      <c r="Q5" s="10"/>
      <c r="R5" s="10"/>
      <c r="S5" s="10"/>
      <c r="T5" s="18">
        <f>GETPIVOTDATA("[Measures].[TO %]",Headline!$A$31)</f>
        <v>1.9610389610389611</v>
      </c>
      <c r="U5" s="18">
        <f>GETPIVOTDATA("[Measures].[TO %]",Headline!$A$31,"[HR Data].[Gender]","[HR Data].[Gender].&amp;[M]")</f>
        <v>2.9814814814814814</v>
      </c>
      <c r="V5" s="18">
        <f>GETPIVOTDATA("[Measures].[TO %]",Headline!$A$31,"[HR Data].[Gender]","[HR Data].[Gender].&amp;[F]")</f>
        <v>1.41</v>
      </c>
    </row>
    <row r="6" spans="1:38" ht="2.4" customHeight="1" x14ac:dyDescent="0.3">
      <c r="A6" s="19"/>
      <c r="B6" s="12"/>
      <c r="C6" s="12"/>
      <c r="D6" s="12"/>
      <c r="E6" s="12"/>
      <c r="F6" s="13"/>
      <c r="G6" s="13"/>
      <c r="H6" s="13"/>
      <c r="I6" s="13"/>
      <c r="J6" s="13"/>
      <c r="K6" s="13"/>
      <c r="L6" s="13"/>
      <c r="M6" s="13"/>
      <c r="N6" s="13"/>
      <c r="O6" s="13"/>
      <c r="P6" s="13"/>
      <c r="Q6" s="13"/>
      <c r="R6" s="13"/>
      <c r="S6" s="13"/>
      <c r="T6" s="13"/>
      <c r="U6" s="13"/>
      <c r="V6" s="13"/>
      <c r="W6" s="12"/>
      <c r="X6" s="12"/>
      <c r="Y6" s="12"/>
      <c r="Z6" s="12"/>
      <c r="AA6" s="12"/>
      <c r="AB6" s="12"/>
      <c r="AC6" s="12"/>
      <c r="AD6" s="12"/>
      <c r="AE6" s="12"/>
      <c r="AF6" s="12"/>
      <c r="AG6" s="12"/>
      <c r="AH6" s="12"/>
      <c r="AI6" s="12"/>
      <c r="AJ6" s="12"/>
      <c r="AK6" s="12"/>
      <c r="AL6" s="12"/>
    </row>
    <row r="7" spans="1:38" s="23" customFormat="1" x14ac:dyDescent="0.3">
      <c r="A7" s="19"/>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row>
    <row r="8" spans="1:38" s="23" customFormat="1" x14ac:dyDescent="0.3">
      <c r="A8" s="19"/>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row>
    <row r="9" spans="1:38" s="23" customFormat="1" x14ac:dyDescent="0.3">
      <c r="A9" s="19"/>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row>
    <row r="10" spans="1:38" s="23" customFormat="1" x14ac:dyDescent="0.3">
      <c r="A10" s="19"/>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row>
    <row r="11" spans="1:38" s="23" customFormat="1" x14ac:dyDescent="0.3">
      <c r="A11" s="19"/>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row>
    <row r="12" spans="1:38" s="23" customFormat="1" x14ac:dyDescent="0.3">
      <c r="A12" s="19"/>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row>
    <row r="13" spans="1:38" s="23" customFormat="1" x14ac:dyDescent="0.3">
      <c r="A13" s="19"/>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row>
    <row r="14" spans="1:38" s="23" customFormat="1" x14ac:dyDescent="0.3">
      <c r="A14" s="19"/>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row>
    <row r="15" spans="1:38" s="23" customFormat="1" x14ac:dyDescent="0.3">
      <c r="A15" s="19"/>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row>
    <row r="16" spans="1:38" s="23" customFormat="1" x14ac:dyDescent="0.3">
      <c r="A16" s="19"/>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row>
    <row r="17" spans="1:31" s="23" customFormat="1" x14ac:dyDescent="0.3">
      <c r="A17" s="19"/>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row>
    <row r="18" spans="1:31" s="23" customFormat="1" x14ac:dyDescent="0.3">
      <c r="A18" s="19"/>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row>
    <row r="19" spans="1:31" s="23" customFormat="1" x14ac:dyDescent="0.3">
      <c r="A19" s="19"/>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row>
    <row r="20" spans="1:31" s="23" customFormat="1" x14ac:dyDescent="0.3">
      <c r="A20" s="19"/>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row>
    <row r="21" spans="1:31" s="23" customFormat="1" x14ac:dyDescent="0.3">
      <c r="A21" s="19"/>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row>
    <row r="22" spans="1:31" s="23" customFormat="1" x14ac:dyDescent="0.3">
      <c r="A22" s="19"/>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row>
    <row r="23" spans="1:31" s="23" customFormat="1" x14ac:dyDescent="0.3">
      <c r="A23" s="19"/>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row>
    <row r="24" spans="1:31" s="23" customFormat="1" x14ac:dyDescent="0.3">
      <c r="A24" s="19"/>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row>
    <row r="25" spans="1:31" s="23" customFormat="1" x14ac:dyDescent="0.3">
      <c r="A25" s="19"/>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row>
    <row r="26" spans="1:31" s="23" customFormat="1" x14ac:dyDescent="0.3">
      <c r="A26" s="19"/>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row>
    <row r="27" spans="1:31" s="23" customFormat="1" x14ac:dyDescent="0.3">
      <c r="A27" s="19"/>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row>
    <row r="28" spans="1:31" s="23" customFormat="1" x14ac:dyDescent="0.3">
      <c r="A28" s="19"/>
      <c r="B28" s="21"/>
      <c r="C28" s="21"/>
      <c r="D28" s="21"/>
      <c r="E28" s="21"/>
      <c r="F28" s="21"/>
      <c r="G28" s="22"/>
      <c r="H28" s="21"/>
      <c r="I28" s="21"/>
      <c r="J28" s="21"/>
      <c r="K28" s="21"/>
      <c r="L28" s="21"/>
      <c r="M28" s="21"/>
      <c r="N28" s="21"/>
      <c r="O28" s="21"/>
      <c r="P28" s="21"/>
      <c r="Q28" s="21"/>
      <c r="R28" s="21"/>
      <c r="S28" s="21"/>
      <c r="T28" s="21"/>
      <c r="U28" s="21"/>
      <c r="V28" s="21"/>
      <c r="W28" s="21"/>
      <c r="X28" s="21"/>
      <c r="Y28" s="21"/>
      <c r="Z28" s="21"/>
      <c r="AA28" s="21"/>
      <c r="AB28" s="21"/>
      <c r="AC28" s="21"/>
      <c r="AD28" s="21"/>
      <c r="AE28" s="21"/>
    </row>
    <row r="29" spans="1:31" s="23" customFormat="1" x14ac:dyDescent="0.3">
      <c r="A29" s="19"/>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row>
    <row r="30" spans="1:31" s="23" customFormat="1" x14ac:dyDescent="0.3">
      <c r="A30" s="19"/>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row>
    <row r="31" spans="1:31" s="23" customFormat="1" x14ac:dyDescent="0.3">
      <c r="A31" s="19"/>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row>
    <row r="32" spans="1:31" s="23" customFormat="1" x14ac:dyDescent="0.3">
      <c r="A32" s="19"/>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row>
    <row r="33" spans="1:31" s="23" customFormat="1" x14ac:dyDescent="0.3">
      <c r="A33" s="19"/>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row>
    <row r="34" spans="1:31" s="23" customFormat="1" x14ac:dyDescent="0.3">
      <c r="A34" s="19"/>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row>
    <row r="35" spans="1:31" s="23" customFormat="1" x14ac:dyDescent="0.3">
      <c r="A35" s="19"/>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row>
    <row r="36" spans="1:31" s="23" customFormat="1" x14ac:dyDescent="0.3">
      <c r="A36" s="19"/>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row>
    <row r="37" spans="1:31" s="23" customFormat="1" x14ac:dyDescent="0.3">
      <c r="A37" s="19"/>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row>
    <row r="38" spans="1:31" s="23" customFormat="1" x14ac:dyDescent="0.3">
      <c r="A38" s="19"/>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row>
    <row r="39" spans="1:31" s="23" customFormat="1" x14ac:dyDescent="0.3">
      <c r="A39" s="19"/>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row>
    <row r="40" spans="1:31" s="23" customFormat="1" x14ac:dyDescent="0.3">
      <c r="A40" s="19"/>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row>
    <row r="41" spans="1:31" s="23" customFormat="1" x14ac:dyDescent="0.3">
      <c r="A41" s="19"/>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row>
    <row r="42" spans="1:31" s="23" customFormat="1" x14ac:dyDescent="0.3">
      <c r="A42" s="19"/>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row>
    <row r="43" spans="1:31" s="23" customFormat="1" x14ac:dyDescent="0.3">
      <c r="A43" s="19"/>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row>
    <row r="44" spans="1:31" s="23" customFormat="1" x14ac:dyDescent="0.3">
      <c r="A44" s="19"/>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row>
    <row r="45" spans="1:31" s="23" customFormat="1" x14ac:dyDescent="0.3">
      <c r="A45" s="19"/>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row>
    <row r="46" spans="1:31" s="23" customFormat="1" x14ac:dyDescent="0.3">
      <c r="A46" s="19"/>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row>
    <row r="47" spans="1:31" s="23" customFormat="1" x14ac:dyDescent="0.3">
      <c r="A47" s="19"/>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row>
    <row r="48" spans="1:31" s="23" customFormat="1" x14ac:dyDescent="0.3">
      <c r="A48" s="19"/>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row>
    <row r="49" spans="1:1" s="12" customFormat="1" x14ac:dyDescent="0.3"/>
    <row r="50" spans="1:1" x14ac:dyDescent="0.3">
      <c r="A50" s="19"/>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01A81-A373-4F7D-9DB3-1AEDD4659C34}">
  <dimension ref="A1:D25"/>
  <sheetViews>
    <sheetView workbookViewId="0">
      <selection activeCell="E2" sqref="E2"/>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1" spans="1:4" x14ac:dyDescent="0.3">
      <c r="A1" s="1" t="s">
        <v>30</v>
      </c>
      <c r="B1" s="1" t="s">
        <v>42</v>
      </c>
    </row>
    <row r="2" spans="1:4" x14ac:dyDescent="0.3">
      <c r="A2" s="1" t="s">
        <v>0</v>
      </c>
      <c r="B2" t="s">
        <v>40</v>
      </c>
      <c r="C2" t="s">
        <v>41</v>
      </c>
      <c r="D2" t="s">
        <v>1</v>
      </c>
    </row>
    <row r="3" spans="1:4" x14ac:dyDescent="0.3">
      <c r="A3" s="2" t="s">
        <v>2</v>
      </c>
      <c r="B3" s="7">
        <v>155</v>
      </c>
      <c r="C3" s="7">
        <v>145</v>
      </c>
      <c r="D3" s="7">
        <v>300</v>
      </c>
    </row>
    <row r="4" spans="1:4" x14ac:dyDescent="0.3">
      <c r="A4" s="2" t="s">
        <v>19</v>
      </c>
      <c r="B4" s="7">
        <v>233</v>
      </c>
      <c r="C4" s="7">
        <v>234</v>
      </c>
      <c r="D4" s="7">
        <v>467</v>
      </c>
    </row>
    <row r="5" spans="1:4" x14ac:dyDescent="0.3">
      <c r="A5" s="2" t="s">
        <v>20</v>
      </c>
      <c r="B5" s="7">
        <v>245</v>
      </c>
      <c r="C5" s="7">
        <v>260</v>
      </c>
      <c r="D5" s="7">
        <v>505</v>
      </c>
    </row>
    <row r="6" spans="1:4" x14ac:dyDescent="0.3">
      <c r="A6" s="2" t="s">
        <v>21</v>
      </c>
      <c r="B6" s="7">
        <v>297</v>
      </c>
      <c r="C6" s="7">
        <v>353</v>
      </c>
      <c r="D6" s="7">
        <v>650</v>
      </c>
    </row>
    <row r="7" spans="1:4" x14ac:dyDescent="0.3">
      <c r="A7" s="2" t="s">
        <v>1</v>
      </c>
      <c r="B7" s="7">
        <v>297</v>
      </c>
      <c r="C7" s="7">
        <v>353</v>
      </c>
      <c r="D7" s="7">
        <v>650</v>
      </c>
    </row>
    <row r="20" spans="1:2" x14ac:dyDescent="0.3">
      <c r="A20" s="1" t="s">
        <v>0</v>
      </c>
      <c r="B20" t="s">
        <v>30</v>
      </c>
    </row>
    <row r="21" spans="1:2" x14ac:dyDescent="0.3">
      <c r="A21" s="2" t="s">
        <v>2</v>
      </c>
      <c r="B21" s="7">
        <v>300</v>
      </c>
    </row>
    <row r="22" spans="1:2" x14ac:dyDescent="0.3">
      <c r="A22" s="2" t="s">
        <v>19</v>
      </c>
      <c r="B22" s="7">
        <v>467</v>
      </c>
    </row>
    <row r="23" spans="1:2" x14ac:dyDescent="0.3">
      <c r="A23" s="2" t="s">
        <v>20</v>
      </c>
      <c r="B23" s="7">
        <v>505</v>
      </c>
    </row>
    <row r="24" spans="1:2" x14ac:dyDescent="0.3">
      <c r="A24" s="2" t="s">
        <v>21</v>
      </c>
      <c r="B24" s="7">
        <v>650</v>
      </c>
    </row>
    <row r="25" spans="1:2" x14ac:dyDescent="0.3">
      <c r="A25" s="2" t="s">
        <v>1</v>
      </c>
      <c r="B25" s="7">
        <v>650</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90DB3-AD8F-4C6D-B501-37EAA2DAC373}">
  <dimension ref="A1:D24"/>
  <sheetViews>
    <sheetView workbookViewId="0">
      <selection activeCell="B5" sqref="B5"/>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1" spans="1:4" x14ac:dyDescent="0.3">
      <c r="A1" s="1" t="s">
        <v>30</v>
      </c>
      <c r="B1" s="1" t="s">
        <v>42</v>
      </c>
    </row>
    <row r="2" spans="1:4" x14ac:dyDescent="0.3">
      <c r="A2" s="1" t="s">
        <v>0</v>
      </c>
      <c r="B2" t="s">
        <v>43</v>
      </c>
      <c r="C2" t="s">
        <v>44</v>
      </c>
      <c r="D2" t="s">
        <v>1</v>
      </c>
    </row>
    <row r="3" spans="1:4" x14ac:dyDescent="0.3">
      <c r="A3" s="2" t="s">
        <v>33</v>
      </c>
      <c r="B3" s="3"/>
      <c r="C3" s="3"/>
      <c r="D3" s="3"/>
    </row>
    <row r="4" spans="1:4" x14ac:dyDescent="0.3">
      <c r="A4" s="4" t="s">
        <v>40</v>
      </c>
      <c r="B4" s="7">
        <v>20</v>
      </c>
      <c r="C4" s="7">
        <v>25</v>
      </c>
      <c r="D4" s="7">
        <v>45</v>
      </c>
    </row>
    <row r="5" spans="1:4" x14ac:dyDescent="0.3">
      <c r="A5" s="4" t="s">
        <v>41</v>
      </c>
      <c r="B5" s="7">
        <v>14</v>
      </c>
      <c r="C5" s="7">
        <v>35</v>
      </c>
      <c r="D5" s="7">
        <v>49</v>
      </c>
    </row>
    <row r="6" spans="1:4" x14ac:dyDescent="0.3">
      <c r="A6" s="2" t="s">
        <v>34</v>
      </c>
      <c r="B6" s="3"/>
      <c r="C6" s="3"/>
      <c r="D6" s="3"/>
    </row>
    <row r="7" spans="1:4" x14ac:dyDescent="0.3">
      <c r="A7" s="4" t="s">
        <v>40</v>
      </c>
      <c r="B7" s="7">
        <v>25</v>
      </c>
      <c r="C7" s="7">
        <v>17</v>
      </c>
      <c r="D7" s="7">
        <v>42</v>
      </c>
    </row>
    <row r="8" spans="1:4" x14ac:dyDescent="0.3">
      <c r="A8" s="4" t="s">
        <v>41</v>
      </c>
      <c r="B8" s="7">
        <v>15</v>
      </c>
      <c r="C8" s="7">
        <v>35</v>
      </c>
      <c r="D8" s="7">
        <v>50</v>
      </c>
    </row>
    <row r="9" spans="1:4" x14ac:dyDescent="0.3">
      <c r="A9" s="2" t="s">
        <v>35</v>
      </c>
      <c r="B9" s="3"/>
      <c r="C9" s="3"/>
      <c r="D9" s="3"/>
    </row>
    <row r="10" spans="1:4" x14ac:dyDescent="0.3">
      <c r="A10" s="4" t="s">
        <v>40</v>
      </c>
      <c r="B10" s="7">
        <v>14</v>
      </c>
      <c r="C10" s="7">
        <v>16</v>
      </c>
      <c r="D10" s="7">
        <v>30</v>
      </c>
    </row>
    <row r="11" spans="1:4" x14ac:dyDescent="0.3">
      <c r="A11" s="4" t="s">
        <v>41</v>
      </c>
      <c r="B11" s="7">
        <v>11</v>
      </c>
      <c r="C11" s="7">
        <v>50</v>
      </c>
      <c r="D11" s="7">
        <v>61</v>
      </c>
    </row>
    <row r="12" spans="1:4" x14ac:dyDescent="0.3">
      <c r="A12" s="2" t="s">
        <v>36</v>
      </c>
      <c r="B12" s="3"/>
      <c r="C12" s="3"/>
      <c r="D12" s="3"/>
    </row>
    <row r="13" spans="1:4" x14ac:dyDescent="0.3">
      <c r="A13" s="4" t="s">
        <v>40</v>
      </c>
      <c r="B13" s="7">
        <v>19</v>
      </c>
      <c r="C13" s="7">
        <v>24</v>
      </c>
      <c r="D13" s="7">
        <v>43</v>
      </c>
    </row>
    <row r="14" spans="1:4" x14ac:dyDescent="0.3">
      <c r="A14" s="4" t="s">
        <v>41</v>
      </c>
      <c r="B14" s="7">
        <v>13</v>
      </c>
      <c r="C14" s="7">
        <v>35</v>
      </c>
      <c r="D14" s="7">
        <v>48</v>
      </c>
    </row>
    <row r="15" spans="1:4" x14ac:dyDescent="0.3">
      <c r="A15" s="2" t="s">
        <v>37</v>
      </c>
      <c r="B15" s="3"/>
      <c r="C15" s="3"/>
      <c r="D15" s="3"/>
    </row>
    <row r="16" spans="1:4" x14ac:dyDescent="0.3">
      <c r="A16" s="4" t="s">
        <v>40</v>
      </c>
      <c r="B16" s="7">
        <v>27</v>
      </c>
      <c r="C16" s="7">
        <v>22</v>
      </c>
      <c r="D16" s="7">
        <v>49</v>
      </c>
    </row>
    <row r="17" spans="1:4" x14ac:dyDescent="0.3">
      <c r="A17" s="4" t="s">
        <v>41</v>
      </c>
      <c r="B17" s="7">
        <v>13</v>
      </c>
      <c r="C17" s="7">
        <v>30</v>
      </c>
      <c r="D17" s="7">
        <v>43</v>
      </c>
    </row>
    <row r="18" spans="1:4" x14ac:dyDescent="0.3">
      <c r="A18" s="2" t="s">
        <v>38</v>
      </c>
      <c r="B18" s="3"/>
      <c r="C18" s="3"/>
      <c r="D18" s="3"/>
    </row>
    <row r="19" spans="1:4" x14ac:dyDescent="0.3">
      <c r="A19" s="4" t="s">
        <v>40</v>
      </c>
      <c r="B19" s="7">
        <v>23</v>
      </c>
      <c r="C19" s="7">
        <v>25</v>
      </c>
      <c r="D19" s="7">
        <v>48</v>
      </c>
    </row>
    <row r="20" spans="1:4" x14ac:dyDescent="0.3">
      <c r="A20" s="4" t="s">
        <v>41</v>
      </c>
      <c r="B20" s="7">
        <v>14</v>
      </c>
      <c r="C20" s="7">
        <v>40</v>
      </c>
      <c r="D20" s="7">
        <v>54</v>
      </c>
    </row>
    <row r="21" spans="1:4" x14ac:dyDescent="0.3">
      <c r="A21" s="2" t="s">
        <v>39</v>
      </c>
      <c r="B21" s="3"/>
      <c r="C21" s="3"/>
      <c r="D21" s="3"/>
    </row>
    <row r="22" spans="1:4" x14ac:dyDescent="0.3">
      <c r="A22" s="4" t="s">
        <v>40</v>
      </c>
      <c r="B22" s="7">
        <v>21</v>
      </c>
      <c r="C22" s="7">
        <v>19</v>
      </c>
      <c r="D22" s="7">
        <v>40</v>
      </c>
    </row>
    <row r="23" spans="1:4" x14ac:dyDescent="0.3">
      <c r="A23" s="4" t="s">
        <v>41</v>
      </c>
      <c r="B23" s="7">
        <v>18</v>
      </c>
      <c r="C23" s="7">
        <v>30</v>
      </c>
      <c r="D23" s="7">
        <v>48</v>
      </c>
    </row>
    <row r="24" spans="1:4" x14ac:dyDescent="0.3">
      <c r="A24" s="2" t="s">
        <v>1</v>
      </c>
      <c r="B24" s="7">
        <v>247</v>
      </c>
      <c r="C24" s="7">
        <v>403</v>
      </c>
      <c r="D24" s="7">
        <v>650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6F1D2-1572-4800-9D8C-331275E2C002}">
  <dimension ref="A1:AW42"/>
  <sheetViews>
    <sheetView topLeftCell="O1" workbookViewId="0">
      <selection activeCell="BB54" sqref="BB54"/>
    </sheetView>
  </sheetViews>
  <sheetFormatPr defaultRowHeight="14.4" x14ac:dyDescent="0.3"/>
  <cols>
    <col min="1" max="1" width="15.88671875" bestFit="1" customWidth="1"/>
    <col min="2" max="2" width="15.5546875" bestFit="1" customWidth="1"/>
    <col min="3" max="3" width="4" bestFit="1" customWidth="1"/>
    <col min="4" max="4" width="4.44140625" bestFit="1" customWidth="1"/>
    <col min="5" max="5" width="4" bestFit="1" customWidth="1"/>
    <col min="6" max="6" width="4.77734375" bestFit="1" customWidth="1"/>
    <col min="7" max="7" width="3.88671875" bestFit="1" customWidth="1"/>
    <col min="8" max="8" width="3.21875" bestFit="1" customWidth="1"/>
    <col min="9" max="9" width="4.33203125" bestFit="1" customWidth="1"/>
    <col min="10" max="10" width="4.109375" bestFit="1" customWidth="1"/>
    <col min="11" max="11" width="3.88671875" bestFit="1" customWidth="1"/>
    <col min="12" max="12" width="4.44140625" bestFit="1" customWidth="1"/>
    <col min="13" max="13" width="4.109375" bestFit="1" customWidth="1"/>
    <col min="14" max="14" width="7" bestFit="1" customWidth="1"/>
    <col min="15" max="15" width="4" bestFit="1" customWidth="1"/>
    <col min="16" max="16" width="4.44140625" bestFit="1" customWidth="1"/>
    <col min="17" max="17" width="4" bestFit="1" customWidth="1"/>
    <col min="18" max="18" width="4.77734375" bestFit="1" customWidth="1"/>
    <col min="19" max="19" width="3.88671875" bestFit="1" customWidth="1"/>
    <col min="20" max="20" width="3.21875" bestFit="1" customWidth="1"/>
    <col min="21" max="21" width="4.33203125" bestFit="1" customWidth="1"/>
    <col min="22" max="22" width="4.109375" bestFit="1" customWidth="1"/>
    <col min="23" max="23" width="3.88671875" bestFit="1" customWidth="1"/>
    <col min="24" max="24" width="4.44140625" bestFit="1" customWidth="1"/>
    <col min="25" max="25" width="4.109375" bestFit="1" customWidth="1"/>
    <col min="26" max="26" width="7" bestFit="1" customWidth="1"/>
    <col min="27" max="27" width="4" bestFit="1" customWidth="1"/>
    <col min="28" max="28" width="4.44140625" bestFit="1" customWidth="1"/>
    <col min="29" max="29" width="4" bestFit="1" customWidth="1"/>
    <col min="30" max="30" width="4.77734375" bestFit="1" customWidth="1"/>
    <col min="31" max="31" width="3.88671875" bestFit="1" customWidth="1"/>
    <col min="32" max="32" width="3.21875" bestFit="1" customWidth="1"/>
    <col min="33" max="33" width="4.33203125" bestFit="1" customWidth="1"/>
    <col min="34" max="34" width="4.109375" bestFit="1" customWidth="1"/>
    <col min="35" max="35" width="3.88671875" bestFit="1" customWidth="1"/>
    <col min="36" max="36" width="4.44140625" bestFit="1" customWidth="1"/>
    <col min="37" max="37" width="4.109375" bestFit="1" customWidth="1"/>
    <col min="38" max="38" width="7" bestFit="1" customWidth="1"/>
    <col min="39" max="39" width="4" bestFit="1" customWidth="1"/>
    <col min="40" max="40" width="4.44140625" bestFit="1" customWidth="1"/>
    <col min="41" max="41" width="4" bestFit="1" customWidth="1"/>
    <col min="42" max="42" width="4.77734375" bestFit="1" customWidth="1"/>
    <col min="43" max="44" width="4" bestFit="1" customWidth="1"/>
    <col min="45" max="45" width="4.33203125" bestFit="1" customWidth="1"/>
    <col min="46" max="46" width="4.109375" bestFit="1" customWidth="1"/>
    <col min="47" max="47" width="4" bestFit="1" customWidth="1"/>
    <col min="48" max="48" width="4.44140625" bestFit="1" customWidth="1"/>
    <col min="49" max="49" width="4.109375" bestFit="1" customWidth="1"/>
    <col min="50" max="50" width="10.77734375" bestFit="1" customWidth="1"/>
    <col min="51" max="51" width="15.88671875" bestFit="1" customWidth="1"/>
    <col min="52" max="52" width="9.88671875" bestFit="1" customWidth="1"/>
    <col min="53" max="53" width="15.88671875" bestFit="1" customWidth="1"/>
    <col min="54" max="54" width="9.88671875" bestFit="1" customWidth="1"/>
    <col min="55" max="55" width="15.88671875" bestFit="1" customWidth="1"/>
    <col min="56" max="56" width="9.88671875" bestFit="1" customWidth="1"/>
    <col min="57" max="57" width="15.88671875" bestFit="1" customWidth="1"/>
    <col min="58" max="58" width="9.88671875" bestFit="1" customWidth="1"/>
    <col min="59" max="59" width="15.88671875" bestFit="1" customWidth="1"/>
    <col min="60" max="60" width="9.88671875" bestFit="1" customWidth="1"/>
    <col min="61" max="61" width="15.88671875" bestFit="1" customWidth="1"/>
    <col min="62" max="62" width="9.88671875" bestFit="1" customWidth="1"/>
    <col min="63" max="63" width="15.88671875" bestFit="1" customWidth="1"/>
    <col min="64" max="64" width="9.88671875" bestFit="1" customWidth="1"/>
    <col min="65" max="65" width="15.88671875" bestFit="1" customWidth="1"/>
    <col min="66" max="66" width="9.88671875" bestFit="1" customWidth="1"/>
    <col min="67" max="67" width="15.88671875" bestFit="1" customWidth="1"/>
    <col min="68" max="68" width="9.88671875" bestFit="1" customWidth="1"/>
    <col min="69" max="69" width="15.88671875" bestFit="1" customWidth="1"/>
    <col min="70" max="70" width="9.88671875" bestFit="1" customWidth="1"/>
    <col min="71" max="71" width="15.88671875" bestFit="1" customWidth="1"/>
    <col min="72" max="72" width="9.88671875" bestFit="1" customWidth="1"/>
    <col min="73" max="73" width="15.88671875" bestFit="1" customWidth="1"/>
    <col min="74" max="74" width="9.88671875" bestFit="1" customWidth="1"/>
    <col min="75" max="75" width="15.88671875" bestFit="1" customWidth="1"/>
    <col min="76" max="76" width="9.88671875" bestFit="1" customWidth="1"/>
    <col min="77" max="77" width="15.88671875" bestFit="1" customWidth="1"/>
    <col min="78" max="78" width="9.88671875" bestFit="1" customWidth="1"/>
    <col min="79" max="79" width="15.88671875" bestFit="1" customWidth="1"/>
    <col min="80" max="80" width="9.88671875" bestFit="1" customWidth="1"/>
    <col min="81" max="81" width="15.88671875" bestFit="1" customWidth="1"/>
    <col min="82" max="82" width="9.88671875" bestFit="1" customWidth="1"/>
    <col min="83" max="83" width="15.88671875" bestFit="1" customWidth="1"/>
    <col min="84" max="84" width="9.88671875" bestFit="1" customWidth="1"/>
    <col min="85" max="85" width="15.88671875" bestFit="1" customWidth="1"/>
    <col min="86" max="86" width="9.88671875" bestFit="1" customWidth="1"/>
    <col min="87" max="87" width="15.88671875" bestFit="1" customWidth="1"/>
    <col min="88" max="88" width="9.88671875" bestFit="1" customWidth="1"/>
    <col min="89" max="89" width="15.88671875" bestFit="1" customWidth="1"/>
    <col min="90" max="90" width="9.88671875" bestFit="1" customWidth="1"/>
    <col min="91" max="91" width="15.88671875" bestFit="1" customWidth="1"/>
    <col min="92" max="92" width="9.88671875" bestFit="1" customWidth="1"/>
    <col min="93" max="93" width="15.88671875" bestFit="1" customWidth="1"/>
    <col min="94" max="94" width="9.88671875" bestFit="1" customWidth="1"/>
    <col min="95" max="95" width="15.88671875" bestFit="1" customWidth="1"/>
    <col min="96" max="96" width="9.88671875" bestFit="1" customWidth="1"/>
    <col min="97" max="97" width="15.88671875" bestFit="1" customWidth="1"/>
    <col min="98" max="98" width="14.6640625" bestFit="1" customWidth="1"/>
    <col min="99" max="99" width="20.6640625" bestFit="1" customWidth="1"/>
  </cols>
  <sheetData>
    <row r="1" spans="1:49" x14ac:dyDescent="0.3">
      <c r="A1" s="1" t="s">
        <v>69</v>
      </c>
      <c r="B1" t="s" vm="1">
        <v>70</v>
      </c>
    </row>
    <row r="3" spans="1:49" x14ac:dyDescent="0.3">
      <c r="A3" s="1" t="s">
        <v>30</v>
      </c>
      <c r="B3" s="1" t="s">
        <v>42</v>
      </c>
    </row>
    <row r="4" spans="1:49" x14ac:dyDescent="0.3">
      <c r="B4" t="s">
        <v>2</v>
      </c>
      <c r="N4" t="s">
        <v>19</v>
      </c>
      <c r="Z4" t="s">
        <v>20</v>
      </c>
      <c r="AL4" t="s">
        <v>21</v>
      </c>
    </row>
    <row r="5" spans="1:49" x14ac:dyDescent="0.3">
      <c r="A5" s="1" t="s">
        <v>0</v>
      </c>
      <c r="B5" t="s">
        <v>4</v>
      </c>
      <c r="C5" t="s">
        <v>5</v>
      </c>
      <c r="D5" t="s">
        <v>6</v>
      </c>
      <c r="E5" t="s">
        <v>8</v>
      </c>
      <c r="F5" t="s">
        <v>9</v>
      </c>
      <c r="G5" t="s">
        <v>10</v>
      </c>
      <c r="H5" t="s">
        <v>12</v>
      </c>
      <c r="I5" t="s">
        <v>13</v>
      </c>
      <c r="J5" t="s">
        <v>14</v>
      </c>
      <c r="K5" t="s">
        <v>16</v>
      </c>
      <c r="L5" t="s">
        <v>17</v>
      </c>
      <c r="M5" t="s">
        <v>18</v>
      </c>
      <c r="N5" t="s">
        <v>4</v>
      </c>
      <c r="O5" t="s">
        <v>5</v>
      </c>
      <c r="P5" t="s">
        <v>6</v>
      </c>
      <c r="Q5" t="s">
        <v>8</v>
      </c>
      <c r="R5" t="s">
        <v>9</v>
      </c>
      <c r="S5" t="s">
        <v>10</v>
      </c>
      <c r="T5" t="s">
        <v>12</v>
      </c>
      <c r="U5" t="s">
        <v>13</v>
      </c>
      <c r="V5" t="s">
        <v>14</v>
      </c>
      <c r="W5" t="s">
        <v>16</v>
      </c>
      <c r="X5" t="s">
        <v>17</v>
      </c>
      <c r="Y5" t="s">
        <v>18</v>
      </c>
      <c r="Z5" t="s">
        <v>4</v>
      </c>
      <c r="AA5" t="s">
        <v>5</v>
      </c>
      <c r="AB5" t="s">
        <v>6</v>
      </c>
      <c r="AC5" t="s">
        <v>8</v>
      </c>
      <c r="AD5" t="s">
        <v>9</v>
      </c>
      <c r="AE5" t="s">
        <v>10</v>
      </c>
      <c r="AF5" t="s">
        <v>12</v>
      </c>
      <c r="AG5" t="s">
        <v>13</v>
      </c>
      <c r="AH5" t="s">
        <v>14</v>
      </c>
      <c r="AI5" t="s">
        <v>16</v>
      </c>
      <c r="AJ5" t="s">
        <v>17</v>
      </c>
      <c r="AK5" t="s">
        <v>18</v>
      </c>
      <c r="AL5" t="s">
        <v>4</v>
      </c>
      <c r="AM5" t="s">
        <v>5</v>
      </c>
      <c r="AN5" t="s">
        <v>6</v>
      </c>
      <c r="AO5" t="s">
        <v>8</v>
      </c>
      <c r="AP5" t="s">
        <v>9</v>
      </c>
      <c r="AQ5" t="s">
        <v>10</v>
      </c>
      <c r="AR5" t="s">
        <v>12</v>
      </c>
      <c r="AS5" t="s">
        <v>13</v>
      </c>
      <c r="AT5" t="s">
        <v>14</v>
      </c>
      <c r="AU5" t="s">
        <v>16</v>
      </c>
      <c r="AV5" t="s">
        <v>17</v>
      </c>
      <c r="AW5" t="s">
        <v>18</v>
      </c>
    </row>
    <row r="6" spans="1:49" x14ac:dyDescent="0.3">
      <c r="A6" s="2" t="s">
        <v>46</v>
      </c>
      <c r="B6" s="7">
        <v>34</v>
      </c>
      <c r="C6" s="7">
        <v>34</v>
      </c>
      <c r="D6" s="7">
        <v>34</v>
      </c>
      <c r="E6" s="7">
        <v>34</v>
      </c>
      <c r="F6" s="7">
        <v>34</v>
      </c>
      <c r="G6" s="7">
        <v>34</v>
      </c>
      <c r="H6" s="7">
        <v>34</v>
      </c>
      <c r="I6" s="7">
        <v>35</v>
      </c>
      <c r="J6" s="7">
        <v>35</v>
      </c>
      <c r="K6" s="7">
        <v>35</v>
      </c>
      <c r="L6" s="7">
        <v>37</v>
      </c>
      <c r="M6" s="7">
        <v>36</v>
      </c>
      <c r="N6" s="7">
        <v>36</v>
      </c>
      <c r="O6" s="7">
        <v>37</v>
      </c>
      <c r="P6" s="7">
        <v>37</v>
      </c>
      <c r="Q6" s="7">
        <v>39</v>
      </c>
      <c r="R6" s="7">
        <v>39</v>
      </c>
      <c r="S6" s="7">
        <v>40</v>
      </c>
      <c r="T6" s="7">
        <v>40</v>
      </c>
      <c r="U6" s="7">
        <v>41</v>
      </c>
      <c r="V6" s="7">
        <v>43</v>
      </c>
      <c r="W6" s="7">
        <v>44</v>
      </c>
      <c r="X6" s="7">
        <v>49</v>
      </c>
      <c r="Y6" s="7">
        <v>48</v>
      </c>
      <c r="Z6" s="7">
        <v>51</v>
      </c>
      <c r="AA6" s="7">
        <v>50</v>
      </c>
      <c r="AB6" s="7">
        <v>48</v>
      </c>
      <c r="AC6" s="7">
        <v>49</v>
      </c>
      <c r="AD6" s="7">
        <v>57</v>
      </c>
      <c r="AE6" s="7">
        <v>60</v>
      </c>
      <c r="AF6" s="7">
        <v>56</v>
      </c>
      <c r="AG6" s="7">
        <v>56</v>
      </c>
      <c r="AH6" s="7">
        <v>57</v>
      </c>
      <c r="AI6" s="7">
        <v>61</v>
      </c>
      <c r="AJ6" s="7">
        <v>63</v>
      </c>
      <c r="AK6" s="7">
        <v>65</v>
      </c>
      <c r="AL6" s="7">
        <v>65</v>
      </c>
      <c r="AM6" s="7">
        <v>66</v>
      </c>
      <c r="AN6" s="7">
        <v>67</v>
      </c>
      <c r="AO6" s="7">
        <v>74</v>
      </c>
      <c r="AP6" s="7">
        <v>73</v>
      </c>
      <c r="AQ6" s="7">
        <v>81</v>
      </c>
      <c r="AR6" s="7">
        <v>80</v>
      </c>
      <c r="AS6" s="7">
        <v>74</v>
      </c>
      <c r="AT6" s="7">
        <v>82</v>
      </c>
      <c r="AU6" s="7">
        <v>83</v>
      </c>
      <c r="AV6" s="7">
        <v>77</v>
      </c>
      <c r="AW6" s="7">
        <v>75</v>
      </c>
    </row>
    <row r="7" spans="1:49" x14ac:dyDescent="0.3">
      <c r="A7" s="2" t="s">
        <v>47</v>
      </c>
      <c r="B7" s="7">
        <v>55</v>
      </c>
      <c r="C7" s="7">
        <v>56</v>
      </c>
      <c r="D7" s="7">
        <v>56</v>
      </c>
      <c r="E7" s="7">
        <v>57</v>
      </c>
      <c r="F7" s="7">
        <v>57</v>
      </c>
      <c r="G7" s="7">
        <v>57</v>
      </c>
      <c r="H7" s="7">
        <v>58</v>
      </c>
      <c r="I7" s="7">
        <v>61</v>
      </c>
      <c r="J7" s="7">
        <v>62</v>
      </c>
      <c r="K7" s="7">
        <v>66</v>
      </c>
      <c r="L7" s="7">
        <v>66</v>
      </c>
      <c r="M7" s="7">
        <v>69</v>
      </c>
      <c r="N7" s="7">
        <v>68</v>
      </c>
      <c r="O7" s="7">
        <v>71</v>
      </c>
      <c r="P7" s="7">
        <v>72</v>
      </c>
      <c r="Q7" s="7">
        <v>70</v>
      </c>
      <c r="R7" s="7">
        <v>72</v>
      </c>
      <c r="S7" s="7">
        <v>72</v>
      </c>
      <c r="T7" s="7">
        <v>73</v>
      </c>
      <c r="U7" s="7">
        <v>73</v>
      </c>
      <c r="V7" s="7">
        <v>74</v>
      </c>
      <c r="W7" s="7">
        <v>78</v>
      </c>
      <c r="X7" s="7">
        <v>79</v>
      </c>
      <c r="Y7" s="7">
        <v>79</v>
      </c>
      <c r="Z7" s="7">
        <v>79</v>
      </c>
      <c r="AA7" s="7">
        <v>78</v>
      </c>
      <c r="AB7" s="7">
        <v>78</v>
      </c>
      <c r="AC7" s="7">
        <v>77</v>
      </c>
      <c r="AD7" s="7">
        <v>78</v>
      </c>
      <c r="AE7" s="7">
        <v>77</v>
      </c>
      <c r="AF7" s="7">
        <v>78</v>
      </c>
      <c r="AG7" s="7">
        <v>81</v>
      </c>
      <c r="AH7" s="7">
        <v>86</v>
      </c>
      <c r="AI7" s="7">
        <v>84</v>
      </c>
      <c r="AJ7" s="7">
        <v>83</v>
      </c>
      <c r="AK7" s="7">
        <v>84</v>
      </c>
      <c r="AL7" s="7">
        <v>86</v>
      </c>
      <c r="AM7" s="7">
        <v>91</v>
      </c>
      <c r="AN7" s="7">
        <v>87</v>
      </c>
      <c r="AO7" s="7">
        <v>90</v>
      </c>
      <c r="AP7" s="7">
        <v>96</v>
      </c>
      <c r="AQ7" s="7">
        <v>96</v>
      </c>
      <c r="AR7" s="7">
        <v>101</v>
      </c>
      <c r="AS7" s="7">
        <v>100</v>
      </c>
      <c r="AT7" s="7">
        <v>101</v>
      </c>
      <c r="AU7" s="7">
        <v>105</v>
      </c>
      <c r="AV7" s="7">
        <v>113</v>
      </c>
      <c r="AW7" s="7">
        <v>113</v>
      </c>
    </row>
    <row r="8" spans="1:49" x14ac:dyDescent="0.3">
      <c r="A8" s="2" t="s">
        <v>48</v>
      </c>
      <c r="B8" s="7">
        <v>26</v>
      </c>
      <c r="C8" s="7">
        <v>26</v>
      </c>
      <c r="D8" s="7">
        <v>26</v>
      </c>
      <c r="E8" s="7">
        <v>26</v>
      </c>
      <c r="F8" s="7">
        <v>26</v>
      </c>
      <c r="G8" s="7">
        <v>26</v>
      </c>
      <c r="H8" s="7">
        <v>26</v>
      </c>
      <c r="I8" s="7">
        <v>26</v>
      </c>
      <c r="J8" s="7">
        <v>28</v>
      </c>
      <c r="K8" s="7">
        <v>30</v>
      </c>
      <c r="L8" s="7">
        <v>28</v>
      </c>
      <c r="M8" s="7">
        <v>30</v>
      </c>
      <c r="N8" s="7">
        <v>33</v>
      </c>
      <c r="O8" s="7">
        <v>35</v>
      </c>
      <c r="P8" s="7">
        <v>38</v>
      </c>
      <c r="Q8" s="7">
        <v>38</v>
      </c>
      <c r="R8" s="7">
        <v>39</v>
      </c>
      <c r="S8" s="7">
        <v>39</v>
      </c>
      <c r="T8" s="7">
        <v>39</v>
      </c>
      <c r="U8" s="7">
        <v>39</v>
      </c>
      <c r="V8" s="7">
        <v>41</v>
      </c>
      <c r="W8" s="7">
        <v>48</v>
      </c>
      <c r="X8" s="7">
        <v>47</v>
      </c>
      <c r="Y8" s="7">
        <v>53</v>
      </c>
      <c r="Z8" s="7">
        <v>49</v>
      </c>
      <c r="AA8" s="7">
        <v>47</v>
      </c>
      <c r="AB8" s="7">
        <v>48</v>
      </c>
      <c r="AC8" s="7">
        <v>49</v>
      </c>
      <c r="AD8" s="7">
        <v>48</v>
      </c>
      <c r="AE8" s="7">
        <v>51</v>
      </c>
      <c r="AF8" s="7">
        <v>51</v>
      </c>
      <c r="AG8" s="7">
        <v>52</v>
      </c>
      <c r="AH8" s="7">
        <v>53</v>
      </c>
      <c r="AI8" s="7">
        <v>55</v>
      </c>
      <c r="AJ8" s="7">
        <v>53</v>
      </c>
      <c r="AK8" s="7">
        <v>51</v>
      </c>
      <c r="AL8" s="7">
        <v>51</v>
      </c>
      <c r="AM8" s="7">
        <v>50</v>
      </c>
      <c r="AN8" s="7">
        <v>68</v>
      </c>
      <c r="AO8" s="7">
        <v>64</v>
      </c>
      <c r="AP8" s="7">
        <v>64</v>
      </c>
      <c r="AQ8" s="7">
        <v>72</v>
      </c>
      <c r="AR8" s="7">
        <v>64</v>
      </c>
      <c r="AS8" s="7">
        <v>63</v>
      </c>
      <c r="AT8" s="7">
        <v>61</v>
      </c>
      <c r="AU8" s="7">
        <v>64</v>
      </c>
      <c r="AV8" s="7">
        <v>62</v>
      </c>
      <c r="AW8" s="7">
        <v>62</v>
      </c>
    </row>
    <row r="9" spans="1:49" x14ac:dyDescent="0.3">
      <c r="A9" s="2" t="s">
        <v>49</v>
      </c>
      <c r="B9" s="7">
        <v>48</v>
      </c>
      <c r="C9" s="7">
        <v>48</v>
      </c>
      <c r="D9" s="7">
        <v>49</v>
      </c>
      <c r="E9" s="7">
        <v>49</v>
      </c>
      <c r="F9" s="7">
        <v>51</v>
      </c>
      <c r="G9" s="7">
        <v>53</v>
      </c>
      <c r="H9" s="7">
        <v>54</v>
      </c>
      <c r="I9" s="7">
        <v>56</v>
      </c>
      <c r="J9" s="7">
        <v>57</v>
      </c>
      <c r="K9" s="7">
        <v>60</v>
      </c>
      <c r="L9" s="7">
        <v>61</v>
      </c>
      <c r="M9" s="7">
        <v>63</v>
      </c>
      <c r="N9" s="7">
        <v>66</v>
      </c>
      <c r="O9" s="7">
        <v>68</v>
      </c>
      <c r="P9" s="7">
        <v>68</v>
      </c>
      <c r="Q9" s="7">
        <v>71</v>
      </c>
      <c r="R9" s="7">
        <v>74</v>
      </c>
      <c r="S9" s="7">
        <v>73</v>
      </c>
      <c r="T9" s="7">
        <v>78</v>
      </c>
      <c r="U9" s="7">
        <v>81</v>
      </c>
      <c r="V9" s="7">
        <v>84</v>
      </c>
      <c r="W9" s="7">
        <v>91</v>
      </c>
      <c r="X9" s="7">
        <v>91</v>
      </c>
      <c r="Y9" s="7">
        <v>95</v>
      </c>
      <c r="Z9" s="7">
        <v>90</v>
      </c>
      <c r="AA9" s="7">
        <v>90</v>
      </c>
      <c r="AB9" s="7">
        <v>88</v>
      </c>
      <c r="AC9" s="7">
        <v>85</v>
      </c>
      <c r="AD9" s="7">
        <v>86</v>
      </c>
      <c r="AE9" s="7">
        <v>86</v>
      </c>
      <c r="AF9" s="7">
        <v>86</v>
      </c>
      <c r="AG9" s="7">
        <v>90</v>
      </c>
      <c r="AH9" s="7">
        <v>93</v>
      </c>
      <c r="AI9" s="7">
        <v>95</v>
      </c>
      <c r="AJ9" s="7">
        <v>102</v>
      </c>
      <c r="AK9" s="7">
        <v>97</v>
      </c>
      <c r="AL9" s="7">
        <v>93</v>
      </c>
      <c r="AM9" s="7">
        <v>94</v>
      </c>
      <c r="AN9" s="7">
        <v>100</v>
      </c>
      <c r="AO9" s="7">
        <v>101</v>
      </c>
      <c r="AP9" s="7">
        <v>107</v>
      </c>
      <c r="AQ9" s="7">
        <v>110</v>
      </c>
      <c r="AR9" s="7">
        <v>120</v>
      </c>
      <c r="AS9" s="7">
        <v>119</v>
      </c>
      <c r="AT9" s="7">
        <v>114</v>
      </c>
      <c r="AU9" s="7">
        <v>118</v>
      </c>
      <c r="AV9" s="7">
        <v>128</v>
      </c>
      <c r="AW9" s="7">
        <v>124</v>
      </c>
    </row>
    <row r="10" spans="1:49" x14ac:dyDescent="0.3">
      <c r="A10" s="2" t="s">
        <v>50</v>
      </c>
      <c r="B10" s="7">
        <v>22</v>
      </c>
      <c r="C10" s="7">
        <v>22</v>
      </c>
      <c r="D10" s="7">
        <v>21</v>
      </c>
      <c r="E10" s="7">
        <v>22</v>
      </c>
      <c r="F10" s="7">
        <v>26</v>
      </c>
      <c r="G10" s="7">
        <v>26</v>
      </c>
      <c r="H10" s="7">
        <v>26</v>
      </c>
      <c r="I10" s="7">
        <v>27</v>
      </c>
      <c r="J10" s="7">
        <v>28</v>
      </c>
      <c r="K10" s="7">
        <v>30</v>
      </c>
      <c r="L10" s="7">
        <v>30</v>
      </c>
      <c r="M10" s="7">
        <v>32</v>
      </c>
      <c r="N10" s="7">
        <v>36</v>
      </c>
      <c r="O10" s="7">
        <v>35</v>
      </c>
      <c r="P10" s="7">
        <v>37</v>
      </c>
      <c r="Q10" s="7">
        <v>40</v>
      </c>
      <c r="R10" s="7">
        <v>42</v>
      </c>
      <c r="S10" s="7">
        <v>47</v>
      </c>
      <c r="T10" s="7">
        <v>48</v>
      </c>
      <c r="U10" s="7">
        <v>49</v>
      </c>
      <c r="V10" s="7">
        <v>51</v>
      </c>
      <c r="W10" s="7">
        <v>52</v>
      </c>
      <c r="X10" s="7">
        <v>57</v>
      </c>
      <c r="Y10" s="7">
        <v>62</v>
      </c>
      <c r="Z10" s="7">
        <v>61</v>
      </c>
      <c r="AA10" s="7">
        <v>62</v>
      </c>
      <c r="AB10" s="7">
        <v>61</v>
      </c>
      <c r="AC10" s="7">
        <v>60</v>
      </c>
      <c r="AD10" s="7">
        <v>61</v>
      </c>
      <c r="AE10" s="7">
        <v>60</v>
      </c>
      <c r="AF10" s="7">
        <v>65</v>
      </c>
      <c r="AG10" s="7">
        <v>76</v>
      </c>
      <c r="AH10" s="7">
        <v>75</v>
      </c>
      <c r="AI10" s="7">
        <v>78</v>
      </c>
      <c r="AJ10" s="7">
        <v>77</v>
      </c>
      <c r="AK10" s="7">
        <v>70</v>
      </c>
      <c r="AL10" s="7">
        <v>73</v>
      </c>
      <c r="AM10" s="7">
        <v>70</v>
      </c>
      <c r="AN10" s="7">
        <v>71</v>
      </c>
      <c r="AO10" s="7">
        <v>73</v>
      </c>
      <c r="AP10" s="7">
        <v>78</v>
      </c>
      <c r="AQ10" s="7">
        <v>86</v>
      </c>
      <c r="AR10" s="7">
        <v>83</v>
      </c>
      <c r="AS10" s="7">
        <v>86</v>
      </c>
      <c r="AT10" s="7">
        <v>94</v>
      </c>
      <c r="AU10" s="7">
        <v>95</v>
      </c>
      <c r="AV10" s="7">
        <v>93</v>
      </c>
      <c r="AW10" s="7">
        <v>94</v>
      </c>
    </row>
    <row r="11" spans="1:49" x14ac:dyDescent="0.3">
      <c r="A11" s="2" t="s">
        <v>51</v>
      </c>
      <c r="B11" s="7">
        <v>20</v>
      </c>
      <c r="C11" s="7">
        <v>20</v>
      </c>
      <c r="D11" s="7">
        <v>20</v>
      </c>
      <c r="E11" s="7">
        <v>21</v>
      </c>
      <c r="F11" s="7">
        <v>23</v>
      </c>
      <c r="G11" s="7">
        <v>29</v>
      </c>
      <c r="H11" s="7">
        <v>34</v>
      </c>
      <c r="I11" s="7">
        <v>35</v>
      </c>
      <c r="J11" s="7">
        <v>35</v>
      </c>
      <c r="K11" s="7">
        <v>38</v>
      </c>
      <c r="L11" s="7">
        <v>38</v>
      </c>
      <c r="M11" s="7">
        <v>39</v>
      </c>
      <c r="N11" s="7">
        <v>41</v>
      </c>
      <c r="O11" s="7">
        <v>43</v>
      </c>
      <c r="P11" s="7">
        <v>48</v>
      </c>
      <c r="Q11" s="7">
        <v>48</v>
      </c>
      <c r="R11" s="7">
        <v>48</v>
      </c>
      <c r="S11" s="7">
        <v>52</v>
      </c>
      <c r="T11" s="7">
        <v>53</v>
      </c>
      <c r="U11" s="7">
        <v>59</v>
      </c>
      <c r="V11" s="7">
        <v>64</v>
      </c>
      <c r="W11" s="7">
        <v>69</v>
      </c>
      <c r="X11" s="7">
        <v>75</v>
      </c>
      <c r="Y11" s="7">
        <v>74</v>
      </c>
      <c r="Z11" s="7">
        <v>74</v>
      </c>
      <c r="AA11" s="7">
        <v>77</v>
      </c>
      <c r="AB11" s="7">
        <v>77</v>
      </c>
      <c r="AC11" s="7">
        <v>79</v>
      </c>
      <c r="AD11" s="7">
        <v>74</v>
      </c>
      <c r="AE11" s="7">
        <v>75</v>
      </c>
      <c r="AF11" s="7">
        <v>72</v>
      </c>
      <c r="AG11" s="7">
        <v>76</v>
      </c>
      <c r="AH11" s="7">
        <v>74</v>
      </c>
      <c r="AI11" s="7">
        <v>74</v>
      </c>
      <c r="AJ11" s="7">
        <v>75</v>
      </c>
      <c r="AK11" s="7">
        <v>75</v>
      </c>
      <c r="AL11" s="7">
        <v>74</v>
      </c>
      <c r="AM11" s="7">
        <v>73</v>
      </c>
      <c r="AN11" s="7">
        <v>72</v>
      </c>
      <c r="AO11" s="7">
        <v>77</v>
      </c>
      <c r="AP11" s="7">
        <v>93</v>
      </c>
      <c r="AQ11" s="7">
        <v>126</v>
      </c>
      <c r="AR11" s="7">
        <v>121</v>
      </c>
      <c r="AS11" s="7">
        <v>125</v>
      </c>
      <c r="AT11" s="7">
        <v>127</v>
      </c>
      <c r="AU11" s="7">
        <v>120</v>
      </c>
      <c r="AV11" s="7">
        <v>114</v>
      </c>
      <c r="AW11" s="7">
        <v>114</v>
      </c>
    </row>
    <row r="12" spans="1:49" x14ac:dyDescent="0.3">
      <c r="A12" s="2" t="s">
        <v>52</v>
      </c>
      <c r="B12" s="7">
        <v>23</v>
      </c>
      <c r="C12" s="7">
        <v>23</v>
      </c>
      <c r="D12" s="7">
        <v>23</v>
      </c>
      <c r="E12" s="7">
        <v>24</v>
      </c>
      <c r="F12" s="7">
        <v>25</v>
      </c>
      <c r="G12" s="7">
        <v>26</v>
      </c>
      <c r="H12" s="7">
        <v>26</v>
      </c>
      <c r="I12" s="7">
        <v>29</v>
      </c>
      <c r="J12" s="7">
        <v>30</v>
      </c>
      <c r="K12" s="7">
        <v>30</v>
      </c>
      <c r="L12" s="7">
        <v>31</v>
      </c>
      <c r="M12" s="7">
        <v>31</v>
      </c>
      <c r="N12" s="7">
        <v>32</v>
      </c>
      <c r="O12" s="7">
        <v>33</v>
      </c>
      <c r="P12" s="7">
        <v>38</v>
      </c>
      <c r="Q12" s="7">
        <v>37</v>
      </c>
      <c r="R12" s="7">
        <v>37</v>
      </c>
      <c r="S12" s="7">
        <v>38</v>
      </c>
      <c r="T12" s="7">
        <v>39</v>
      </c>
      <c r="U12" s="7">
        <v>44</v>
      </c>
      <c r="V12" s="7">
        <v>46</v>
      </c>
      <c r="W12" s="7">
        <v>44</v>
      </c>
      <c r="X12" s="7">
        <v>55</v>
      </c>
      <c r="Y12" s="7">
        <v>56</v>
      </c>
      <c r="Z12" s="7">
        <v>51</v>
      </c>
      <c r="AA12" s="7">
        <v>50</v>
      </c>
      <c r="AB12" s="7">
        <v>49</v>
      </c>
      <c r="AC12" s="7">
        <v>49</v>
      </c>
      <c r="AD12" s="7">
        <v>50</v>
      </c>
      <c r="AE12" s="7">
        <v>49</v>
      </c>
      <c r="AF12" s="7">
        <v>54</v>
      </c>
      <c r="AG12" s="7">
        <v>57</v>
      </c>
      <c r="AH12" s="7">
        <v>56</v>
      </c>
      <c r="AI12" s="7">
        <v>57</v>
      </c>
      <c r="AJ12" s="7">
        <v>64</v>
      </c>
      <c r="AK12" s="7">
        <v>63</v>
      </c>
      <c r="AL12" s="7">
        <v>64</v>
      </c>
      <c r="AM12" s="7">
        <v>61</v>
      </c>
      <c r="AN12" s="7">
        <v>60</v>
      </c>
      <c r="AO12" s="7">
        <v>58</v>
      </c>
      <c r="AP12" s="7">
        <v>60</v>
      </c>
      <c r="AQ12" s="7">
        <v>62</v>
      </c>
      <c r="AR12" s="7">
        <v>66</v>
      </c>
      <c r="AS12" s="7">
        <v>67</v>
      </c>
      <c r="AT12" s="7">
        <v>69</v>
      </c>
      <c r="AU12" s="7">
        <v>73</v>
      </c>
      <c r="AV12" s="7">
        <v>70</v>
      </c>
      <c r="AW12" s="7">
        <v>68</v>
      </c>
    </row>
    <row r="16" spans="1:49" x14ac:dyDescent="0.3">
      <c r="A16" s="1" t="s">
        <v>69</v>
      </c>
      <c r="B16" t="s" vm="1">
        <v>70</v>
      </c>
      <c r="F16" s="25"/>
    </row>
    <row r="18" spans="1:49" x14ac:dyDescent="0.3">
      <c r="A18" s="1" t="s">
        <v>30</v>
      </c>
      <c r="B18" s="1" t="s">
        <v>42</v>
      </c>
    </row>
    <row r="19" spans="1:49" x14ac:dyDescent="0.3">
      <c r="B19" t="s">
        <v>2</v>
      </c>
      <c r="N19" t="s">
        <v>19</v>
      </c>
      <c r="Z19" t="s">
        <v>20</v>
      </c>
      <c r="AL19" t="s">
        <v>21</v>
      </c>
    </row>
    <row r="20" spans="1:49" x14ac:dyDescent="0.3">
      <c r="A20" s="1" t="s">
        <v>0</v>
      </c>
      <c r="B20" t="s">
        <v>4</v>
      </c>
      <c r="C20" t="s">
        <v>5</v>
      </c>
      <c r="D20" t="s">
        <v>6</v>
      </c>
      <c r="E20" t="s">
        <v>8</v>
      </c>
      <c r="F20" t="s">
        <v>9</v>
      </c>
      <c r="G20" t="s">
        <v>10</v>
      </c>
      <c r="H20" t="s">
        <v>12</v>
      </c>
      <c r="I20" t="s">
        <v>13</v>
      </c>
      <c r="J20" t="s">
        <v>14</v>
      </c>
      <c r="K20" t="s">
        <v>16</v>
      </c>
      <c r="L20" t="s">
        <v>17</v>
      </c>
      <c r="M20" t="s">
        <v>18</v>
      </c>
      <c r="N20" t="s">
        <v>4</v>
      </c>
      <c r="O20" t="s">
        <v>5</v>
      </c>
      <c r="P20" t="s">
        <v>6</v>
      </c>
      <c r="Q20" t="s">
        <v>8</v>
      </c>
      <c r="R20" t="s">
        <v>9</v>
      </c>
      <c r="S20" t="s">
        <v>10</v>
      </c>
      <c r="T20" t="s">
        <v>12</v>
      </c>
      <c r="U20" t="s">
        <v>13</v>
      </c>
      <c r="V20" t="s">
        <v>14</v>
      </c>
      <c r="W20" t="s">
        <v>16</v>
      </c>
      <c r="X20" t="s">
        <v>17</v>
      </c>
      <c r="Y20" t="s">
        <v>18</v>
      </c>
      <c r="Z20" t="s">
        <v>4</v>
      </c>
      <c r="AA20" t="s">
        <v>5</v>
      </c>
      <c r="AB20" t="s">
        <v>6</v>
      </c>
      <c r="AC20" t="s">
        <v>8</v>
      </c>
      <c r="AD20" t="s">
        <v>9</v>
      </c>
      <c r="AE20" t="s">
        <v>10</v>
      </c>
      <c r="AF20" t="s">
        <v>12</v>
      </c>
      <c r="AG20" t="s">
        <v>13</v>
      </c>
      <c r="AH20" t="s">
        <v>14</v>
      </c>
      <c r="AI20" t="s">
        <v>16</v>
      </c>
      <c r="AJ20" t="s">
        <v>17</v>
      </c>
      <c r="AK20" t="s">
        <v>18</v>
      </c>
      <c r="AL20" t="s">
        <v>4</v>
      </c>
      <c r="AM20" t="s">
        <v>5</v>
      </c>
      <c r="AN20" t="s">
        <v>6</v>
      </c>
      <c r="AO20" t="s">
        <v>8</v>
      </c>
      <c r="AP20" t="s">
        <v>9</v>
      </c>
      <c r="AQ20" t="s">
        <v>10</v>
      </c>
      <c r="AR20" t="s">
        <v>12</v>
      </c>
      <c r="AS20" t="s">
        <v>13</v>
      </c>
      <c r="AT20" t="s">
        <v>14</v>
      </c>
      <c r="AU20" t="s">
        <v>16</v>
      </c>
      <c r="AV20" t="s">
        <v>17</v>
      </c>
      <c r="AW20" t="s">
        <v>18</v>
      </c>
    </row>
    <row r="21" spans="1:49" x14ac:dyDescent="0.3">
      <c r="A21" s="2" t="s">
        <v>46</v>
      </c>
      <c r="B21" s="7">
        <v>34</v>
      </c>
      <c r="C21" s="7">
        <v>34</v>
      </c>
      <c r="D21" s="7">
        <v>34</v>
      </c>
      <c r="E21" s="7">
        <v>34</v>
      </c>
      <c r="F21" s="7">
        <v>34</v>
      </c>
      <c r="G21" s="7">
        <v>34</v>
      </c>
      <c r="H21" s="7">
        <v>34</v>
      </c>
      <c r="I21" s="7">
        <v>35</v>
      </c>
      <c r="J21" s="7">
        <v>35</v>
      </c>
      <c r="K21" s="7">
        <v>35</v>
      </c>
      <c r="L21" s="7">
        <v>37</v>
      </c>
      <c r="M21" s="7">
        <v>36</v>
      </c>
      <c r="N21" s="7">
        <v>36</v>
      </c>
      <c r="O21" s="7">
        <v>37</v>
      </c>
      <c r="P21" s="7">
        <v>37</v>
      </c>
      <c r="Q21" s="7">
        <v>39</v>
      </c>
      <c r="R21" s="7">
        <v>39</v>
      </c>
      <c r="S21" s="7">
        <v>40</v>
      </c>
      <c r="T21" s="7">
        <v>40</v>
      </c>
      <c r="U21" s="7">
        <v>41</v>
      </c>
      <c r="V21" s="7">
        <v>43</v>
      </c>
      <c r="W21" s="7">
        <v>44</v>
      </c>
      <c r="X21" s="7">
        <v>49</v>
      </c>
      <c r="Y21" s="7">
        <v>48</v>
      </c>
      <c r="Z21" s="7">
        <v>51</v>
      </c>
      <c r="AA21" s="7">
        <v>50</v>
      </c>
      <c r="AB21" s="7">
        <v>48</v>
      </c>
      <c r="AC21" s="7">
        <v>49</v>
      </c>
      <c r="AD21" s="7">
        <v>57</v>
      </c>
      <c r="AE21" s="7">
        <v>60</v>
      </c>
      <c r="AF21" s="7">
        <v>56</v>
      </c>
      <c r="AG21" s="7">
        <v>56</v>
      </c>
      <c r="AH21" s="7">
        <v>57</v>
      </c>
      <c r="AI21" s="7">
        <v>61</v>
      </c>
      <c r="AJ21" s="7">
        <v>63</v>
      </c>
      <c r="AK21" s="7">
        <v>65</v>
      </c>
      <c r="AL21" s="7">
        <v>65</v>
      </c>
      <c r="AM21" s="7">
        <v>66</v>
      </c>
      <c r="AN21" s="7">
        <v>67</v>
      </c>
      <c r="AO21" s="7">
        <v>74</v>
      </c>
      <c r="AP21" s="7">
        <v>73</v>
      </c>
      <c r="AQ21" s="7">
        <v>81</v>
      </c>
      <c r="AR21" s="7">
        <v>80</v>
      </c>
      <c r="AS21" s="7">
        <v>74</v>
      </c>
      <c r="AT21" s="7">
        <v>82</v>
      </c>
      <c r="AU21" s="7">
        <v>83</v>
      </c>
      <c r="AV21" s="7">
        <v>77</v>
      </c>
      <c r="AW21" s="7">
        <v>75</v>
      </c>
    </row>
    <row r="22" spans="1:49" x14ac:dyDescent="0.3">
      <c r="A22" s="2" t="s">
        <v>47</v>
      </c>
      <c r="B22" s="7">
        <v>55</v>
      </c>
      <c r="C22" s="7">
        <v>56</v>
      </c>
      <c r="D22" s="7">
        <v>56</v>
      </c>
      <c r="E22" s="7">
        <v>57</v>
      </c>
      <c r="F22" s="7">
        <v>57</v>
      </c>
      <c r="G22" s="7">
        <v>57</v>
      </c>
      <c r="H22" s="7">
        <v>58</v>
      </c>
      <c r="I22" s="7">
        <v>61</v>
      </c>
      <c r="J22" s="7">
        <v>62</v>
      </c>
      <c r="K22" s="7">
        <v>66</v>
      </c>
      <c r="L22" s="7">
        <v>66</v>
      </c>
      <c r="M22" s="7">
        <v>69</v>
      </c>
      <c r="N22" s="7">
        <v>68</v>
      </c>
      <c r="O22" s="7">
        <v>71</v>
      </c>
      <c r="P22" s="7">
        <v>72</v>
      </c>
      <c r="Q22" s="7">
        <v>70</v>
      </c>
      <c r="R22" s="7">
        <v>72</v>
      </c>
      <c r="S22" s="7">
        <v>72</v>
      </c>
      <c r="T22" s="7">
        <v>73</v>
      </c>
      <c r="U22" s="7">
        <v>73</v>
      </c>
      <c r="V22" s="7">
        <v>74</v>
      </c>
      <c r="W22" s="7">
        <v>78</v>
      </c>
      <c r="X22" s="7">
        <v>79</v>
      </c>
      <c r="Y22" s="7">
        <v>79</v>
      </c>
      <c r="Z22" s="7">
        <v>79</v>
      </c>
      <c r="AA22" s="7">
        <v>78</v>
      </c>
      <c r="AB22" s="7">
        <v>78</v>
      </c>
      <c r="AC22" s="7">
        <v>77</v>
      </c>
      <c r="AD22" s="7">
        <v>78</v>
      </c>
      <c r="AE22" s="7">
        <v>77</v>
      </c>
      <c r="AF22" s="7">
        <v>78</v>
      </c>
      <c r="AG22" s="7">
        <v>81</v>
      </c>
      <c r="AH22" s="7">
        <v>86</v>
      </c>
      <c r="AI22" s="7">
        <v>84</v>
      </c>
      <c r="AJ22" s="7">
        <v>83</v>
      </c>
      <c r="AK22" s="7">
        <v>84</v>
      </c>
      <c r="AL22" s="7">
        <v>86</v>
      </c>
      <c r="AM22" s="7">
        <v>91</v>
      </c>
      <c r="AN22" s="7">
        <v>87</v>
      </c>
      <c r="AO22" s="7">
        <v>90</v>
      </c>
      <c r="AP22" s="7">
        <v>96</v>
      </c>
      <c r="AQ22" s="7">
        <v>96</v>
      </c>
      <c r="AR22" s="7">
        <v>101</v>
      </c>
      <c r="AS22" s="7">
        <v>100</v>
      </c>
      <c r="AT22" s="7">
        <v>101</v>
      </c>
      <c r="AU22" s="7">
        <v>105</v>
      </c>
      <c r="AV22" s="7">
        <v>113</v>
      </c>
      <c r="AW22" s="7">
        <v>113</v>
      </c>
    </row>
    <row r="23" spans="1:49" x14ac:dyDescent="0.3">
      <c r="A23" s="2" t="s">
        <v>48</v>
      </c>
      <c r="B23" s="7">
        <v>26</v>
      </c>
      <c r="C23" s="7">
        <v>26</v>
      </c>
      <c r="D23" s="7">
        <v>26</v>
      </c>
      <c r="E23" s="7">
        <v>26</v>
      </c>
      <c r="F23" s="7">
        <v>26</v>
      </c>
      <c r="G23" s="7">
        <v>26</v>
      </c>
      <c r="H23" s="7">
        <v>26</v>
      </c>
      <c r="I23" s="7">
        <v>26</v>
      </c>
      <c r="J23" s="7">
        <v>28</v>
      </c>
      <c r="K23" s="7">
        <v>30</v>
      </c>
      <c r="L23" s="7">
        <v>28</v>
      </c>
      <c r="M23" s="7">
        <v>30</v>
      </c>
      <c r="N23" s="7">
        <v>33</v>
      </c>
      <c r="O23" s="7">
        <v>35</v>
      </c>
      <c r="P23" s="7">
        <v>38</v>
      </c>
      <c r="Q23" s="7">
        <v>38</v>
      </c>
      <c r="R23" s="7">
        <v>39</v>
      </c>
      <c r="S23" s="7">
        <v>39</v>
      </c>
      <c r="T23" s="7">
        <v>39</v>
      </c>
      <c r="U23" s="7">
        <v>39</v>
      </c>
      <c r="V23" s="7">
        <v>41</v>
      </c>
      <c r="W23" s="7">
        <v>48</v>
      </c>
      <c r="X23" s="7">
        <v>47</v>
      </c>
      <c r="Y23" s="7">
        <v>53</v>
      </c>
      <c r="Z23" s="7">
        <v>49</v>
      </c>
      <c r="AA23" s="7">
        <v>47</v>
      </c>
      <c r="AB23" s="7">
        <v>48</v>
      </c>
      <c r="AC23" s="7">
        <v>49</v>
      </c>
      <c r="AD23" s="7">
        <v>48</v>
      </c>
      <c r="AE23" s="7">
        <v>51</v>
      </c>
      <c r="AF23" s="7">
        <v>51</v>
      </c>
      <c r="AG23" s="7">
        <v>52</v>
      </c>
      <c r="AH23" s="7">
        <v>53</v>
      </c>
      <c r="AI23" s="7">
        <v>55</v>
      </c>
      <c r="AJ23" s="7">
        <v>53</v>
      </c>
      <c r="AK23" s="7">
        <v>51</v>
      </c>
      <c r="AL23" s="7">
        <v>51</v>
      </c>
      <c r="AM23" s="7">
        <v>50</v>
      </c>
      <c r="AN23" s="7">
        <v>68</v>
      </c>
      <c r="AO23" s="7">
        <v>64</v>
      </c>
      <c r="AP23" s="7">
        <v>64</v>
      </c>
      <c r="AQ23" s="7">
        <v>72</v>
      </c>
      <c r="AR23" s="7">
        <v>64</v>
      </c>
      <c r="AS23" s="7">
        <v>63</v>
      </c>
      <c r="AT23" s="7">
        <v>61</v>
      </c>
      <c r="AU23" s="7">
        <v>64</v>
      </c>
      <c r="AV23" s="7">
        <v>62</v>
      </c>
      <c r="AW23" s="7">
        <v>62</v>
      </c>
    </row>
    <row r="24" spans="1:49" x14ac:dyDescent="0.3">
      <c r="A24" s="2" t="s">
        <v>49</v>
      </c>
      <c r="B24" s="7">
        <v>48</v>
      </c>
      <c r="C24" s="7">
        <v>48</v>
      </c>
      <c r="D24" s="7">
        <v>49</v>
      </c>
      <c r="E24" s="7">
        <v>49</v>
      </c>
      <c r="F24" s="7">
        <v>51</v>
      </c>
      <c r="G24" s="7">
        <v>53</v>
      </c>
      <c r="H24" s="7">
        <v>54</v>
      </c>
      <c r="I24" s="7">
        <v>56</v>
      </c>
      <c r="J24" s="7">
        <v>57</v>
      </c>
      <c r="K24" s="7">
        <v>60</v>
      </c>
      <c r="L24" s="7">
        <v>61</v>
      </c>
      <c r="M24" s="7">
        <v>63</v>
      </c>
      <c r="N24" s="7">
        <v>66</v>
      </c>
      <c r="O24" s="7">
        <v>68</v>
      </c>
      <c r="P24" s="7">
        <v>68</v>
      </c>
      <c r="Q24" s="7">
        <v>71</v>
      </c>
      <c r="R24" s="7">
        <v>74</v>
      </c>
      <c r="S24" s="7">
        <v>73</v>
      </c>
      <c r="T24" s="7">
        <v>78</v>
      </c>
      <c r="U24" s="7">
        <v>81</v>
      </c>
      <c r="V24" s="7">
        <v>84</v>
      </c>
      <c r="W24" s="7">
        <v>91</v>
      </c>
      <c r="X24" s="7">
        <v>91</v>
      </c>
      <c r="Y24" s="7">
        <v>95</v>
      </c>
      <c r="Z24" s="7">
        <v>90</v>
      </c>
      <c r="AA24" s="7">
        <v>90</v>
      </c>
      <c r="AB24" s="7">
        <v>88</v>
      </c>
      <c r="AC24" s="7">
        <v>85</v>
      </c>
      <c r="AD24" s="7">
        <v>86</v>
      </c>
      <c r="AE24" s="7">
        <v>86</v>
      </c>
      <c r="AF24" s="7">
        <v>86</v>
      </c>
      <c r="AG24" s="7">
        <v>90</v>
      </c>
      <c r="AH24" s="7">
        <v>93</v>
      </c>
      <c r="AI24" s="7">
        <v>95</v>
      </c>
      <c r="AJ24" s="7">
        <v>102</v>
      </c>
      <c r="AK24" s="7">
        <v>97</v>
      </c>
      <c r="AL24" s="7">
        <v>93</v>
      </c>
      <c r="AM24" s="7">
        <v>94</v>
      </c>
      <c r="AN24" s="7">
        <v>100</v>
      </c>
      <c r="AO24" s="7">
        <v>101</v>
      </c>
      <c r="AP24" s="7">
        <v>107</v>
      </c>
      <c r="AQ24" s="7">
        <v>110</v>
      </c>
      <c r="AR24" s="7">
        <v>120</v>
      </c>
      <c r="AS24" s="7">
        <v>119</v>
      </c>
      <c r="AT24" s="7">
        <v>114</v>
      </c>
      <c r="AU24" s="7">
        <v>118</v>
      </c>
      <c r="AV24" s="7">
        <v>128</v>
      </c>
      <c r="AW24" s="7">
        <v>124</v>
      </c>
    </row>
    <row r="25" spans="1:49" x14ac:dyDescent="0.3">
      <c r="A25" s="2" t="s">
        <v>50</v>
      </c>
      <c r="B25" s="7">
        <v>22</v>
      </c>
      <c r="C25" s="7">
        <v>22</v>
      </c>
      <c r="D25" s="7">
        <v>21</v>
      </c>
      <c r="E25" s="7">
        <v>22</v>
      </c>
      <c r="F25" s="7">
        <v>26</v>
      </c>
      <c r="G25" s="7">
        <v>26</v>
      </c>
      <c r="H25" s="7">
        <v>26</v>
      </c>
      <c r="I25" s="7">
        <v>27</v>
      </c>
      <c r="J25" s="7">
        <v>28</v>
      </c>
      <c r="K25" s="7">
        <v>30</v>
      </c>
      <c r="L25" s="7">
        <v>30</v>
      </c>
      <c r="M25" s="7">
        <v>32</v>
      </c>
      <c r="N25" s="7">
        <v>36</v>
      </c>
      <c r="O25" s="7">
        <v>35</v>
      </c>
      <c r="P25" s="7">
        <v>37</v>
      </c>
      <c r="Q25" s="7">
        <v>40</v>
      </c>
      <c r="R25" s="7">
        <v>42</v>
      </c>
      <c r="S25" s="7">
        <v>47</v>
      </c>
      <c r="T25" s="7">
        <v>48</v>
      </c>
      <c r="U25" s="7">
        <v>49</v>
      </c>
      <c r="V25" s="7">
        <v>51</v>
      </c>
      <c r="W25" s="7">
        <v>52</v>
      </c>
      <c r="X25" s="7">
        <v>57</v>
      </c>
      <c r="Y25" s="7">
        <v>62</v>
      </c>
      <c r="Z25" s="7">
        <v>61</v>
      </c>
      <c r="AA25" s="7">
        <v>62</v>
      </c>
      <c r="AB25" s="7">
        <v>61</v>
      </c>
      <c r="AC25" s="7">
        <v>60</v>
      </c>
      <c r="AD25" s="7">
        <v>61</v>
      </c>
      <c r="AE25" s="7">
        <v>60</v>
      </c>
      <c r="AF25" s="7">
        <v>65</v>
      </c>
      <c r="AG25" s="7">
        <v>76</v>
      </c>
      <c r="AH25" s="7">
        <v>75</v>
      </c>
      <c r="AI25" s="7">
        <v>78</v>
      </c>
      <c r="AJ25" s="7">
        <v>77</v>
      </c>
      <c r="AK25" s="7">
        <v>70</v>
      </c>
      <c r="AL25" s="7">
        <v>73</v>
      </c>
      <c r="AM25" s="7">
        <v>70</v>
      </c>
      <c r="AN25" s="7">
        <v>71</v>
      </c>
      <c r="AO25" s="7">
        <v>73</v>
      </c>
      <c r="AP25" s="7">
        <v>78</v>
      </c>
      <c r="AQ25" s="7">
        <v>86</v>
      </c>
      <c r="AR25" s="7">
        <v>83</v>
      </c>
      <c r="AS25" s="7">
        <v>86</v>
      </c>
      <c r="AT25" s="7">
        <v>94</v>
      </c>
      <c r="AU25" s="7">
        <v>95</v>
      </c>
      <c r="AV25" s="7">
        <v>93</v>
      </c>
      <c r="AW25" s="7">
        <v>94</v>
      </c>
    </row>
    <row r="26" spans="1:49" x14ac:dyDescent="0.3">
      <c r="A26" s="2" t="s">
        <v>51</v>
      </c>
      <c r="B26" s="7">
        <v>20</v>
      </c>
      <c r="C26" s="7">
        <v>20</v>
      </c>
      <c r="D26" s="7">
        <v>20</v>
      </c>
      <c r="E26" s="7">
        <v>21</v>
      </c>
      <c r="F26" s="7">
        <v>23</v>
      </c>
      <c r="G26" s="7">
        <v>29</v>
      </c>
      <c r="H26" s="7">
        <v>34</v>
      </c>
      <c r="I26" s="7">
        <v>35</v>
      </c>
      <c r="J26" s="7">
        <v>35</v>
      </c>
      <c r="K26" s="7">
        <v>38</v>
      </c>
      <c r="L26" s="7">
        <v>38</v>
      </c>
      <c r="M26" s="7">
        <v>39</v>
      </c>
      <c r="N26" s="7">
        <v>41</v>
      </c>
      <c r="O26" s="7">
        <v>43</v>
      </c>
      <c r="P26" s="7">
        <v>48</v>
      </c>
      <c r="Q26" s="7">
        <v>48</v>
      </c>
      <c r="R26" s="7">
        <v>48</v>
      </c>
      <c r="S26" s="7">
        <v>52</v>
      </c>
      <c r="T26" s="7">
        <v>53</v>
      </c>
      <c r="U26" s="7">
        <v>59</v>
      </c>
      <c r="V26" s="7">
        <v>64</v>
      </c>
      <c r="W26" s="7">
        <v>69</v>
      </c>
      <c r="X26" s="7">
        <v>75</v>
      </c>
      <c r="Y26" s="7">
        <v>74</v>
      </c>
      <c r="Z26" s="7">
        <v>74</v>
      </c>
      <c r="AA26" s="7">
        <v>77</v>
      </c>
      <c r="AB26" s="7">
        <v>77</v>
      </c>
      <c r="AC26" s="7">
        <v>79</v>
      </c>
      <c r="AD26" s="7">
        <v>74</v>
      </c>
      <c r="AE26" s="7">
        <v>75</v>
      </c>
      <c r="AF26" s="7">
        <v>72</v>
      </c>
      <c r="AG26" s="7">
        <v>76</v>
      </c>
      <c r="AH26" s="7">
        <v>74</v>
      </c>
      <c r="AI26" s="7">
        <v>74</v>
      </c>
      <c r="AJ26" s="7">
        <v>75</v>
      </c>
      <c r="AK26" s="7">
        <v>75</v>
      </c>
      <c r="AL26" s="7">
        <v>74</v>
      </c>
      <c r="AM26" s="7">
        <v>73</v>
      </c>
      <c r="AN26" s="7">
        <v>72</v>
      </c>
      <c r="AO26" s="7">
        <v>77</v>
      </c>
      <c r="AP26" s="7">
        <v>93</v>
      </c>
      <c r="AQ26" s="7">
        <v>126</v>
      </c>
      <c r="AR26" s="7">
        <v>121</v>
      </c>
      <c r="AS26" s="7">
        <v>125</v>
      </c>
      <c r="AT26" s="7">
        <v>127</v>
      </c>
      <c r="AU26" s="7">
        <v>120</v>
      </c>
      <c r="AV26" s="7">
        <v>114</v>
      </c>
      <c r="AW26" s="7">
        <v>114</v>
      </c>
    </row>
    <row r="27" spans="1:49" x14ac:dyDescent="0.3">
      <c r="A27" s="2" t="s">
        <v>52</v>
      </c>
      <c r="B27" s="7">
        <v>23</v>
      </c>
      <c r="C27" s="7">
        <v>23</v>
      </c>
      <c r="D27" s="7">
        <v>23</v>
      </c>
      <c r="E27" s="7">
        <v>24</v>
      </c>
      <c r="F27" s="7">
        <v>25</v>
      </c>
      <c r="G27" s="7">
        <v>26</v>
      </c>
      <c r="H27" s="7">
        <v>26</v>
      </c>
      <c r="I27" s="7">
        <v>29</v>
      </c>
      <c r="J27" s="7">
        <v>30</v>
      </c>
      <c r="K27" s="7">
        <v>30</v>
      </c>
      <c r="L27" s="7">
        <v>31</v>
      </c>
      <c r="M27" s="7">
        <v>31</v>
      </c>
      <c r="N27" s="7">
        <v>32</v>
      </c>
      <c r="O27" s="7">
        <v>33</v>
      </c>
      <c r="P27" s="7">
        <v>38</v>
      </c>
      <c r="Q27" s="7">
        <v>37</v>
      </c>
      <c r="R27" s="7">
        <v>37</v>
      </c>
      <c r="S27" s="7">
        <v>38</v>
      </c>
      <c r="T27" s="7">
        <v>39</v>
      </c>
      <c r="U27" s="7">
        <v>44</v>
      </c>
      <c r="V27" s="7">
        <v>46</v>
      </c>
      <c r="W27" s="7">
        <v>44</v>
      </c>
      <c r="X27" s="7">
        <v>55</v>
      </c>
      <c r="Y27" s="7">
        <v>56</v>
      </c>
      <c r="Z27" s="7">
        <v>51</v>
      </c>
      <c r="AA27" s="7">
        <v>50</v>
      </c>
      <c r="AB27" s="7">
        <v>49</v>
      </c>
      <c r="AC27" s="7">
        <v>49</v>
      </c>
      <c r="AD27" s="7">
        <v>50</v>
      </c>
      <c r="AE27" s="7">
        <v>49</v>
      </c>
      <c r="AF27" s="7">
        <v>54</v>
      </c>
      <c r="AG27" s="7">
        <v>57</v>
      </c>
      <c r="AH27" s="7">
        <v>56</v>
      </c>
      <c r="AI27" s="7">
        <v>57</v>
      </c>
      <c r="AJ27" s="7">
        <v>64</v>
      </c>
      <c r="AK27" s="7">
        <v>63</v>
      </c>
      <c r="AL27" s="7">
        <v>64</v>
      </c>
      <c r="AM27" s="7">
        <v>61</v>
      </c>
      <c r="AN27" s="7">
        <v>60</v>
      </c>
      <c r="AO27" s="7">
        <v>58</v>
      </c>
      <c r="AP27" s="7">
        <v>60</v>
      </c>
      <c r="AQ27" s="7">
        <v>62</v>
      </c>
      <c r="AR27" s="7">
        <v>66</v>
      </c>
      <c r="AS27" s="7">
        <v>67</v>
      </c>
      <c r="AT27" s="7">
        <v>69</v>
      </c>
      <c r="AU27" s="7">
        <v>73</v>
      </c>
      <c r="AV27" s="7">
        <v>70</v>
      </c>
      <c r="AW27" s="7">
        <v>68</v>
      </c>
    </row>
    <row r="31" spans="1:49" x14ac:dyDescent="0.3">
      <c r="A31" s="1" t="s">
        <v>69</v>
      </c>
      <c r="B31" t="s" vm="1">
        <v>70</v>
      </c>
    </row>
    <row r="33" spans="1:49" x14ac:dyDescent="0.3">
      <c r="A33" s="1" t="s">
        <v>30</v>
      </c>
      <c r="B33" s="1" t="s">
        <v>42</v>
      </c>
    </row>
    <row r="34" spans="1:49" x14ac:dyDescent="0.3">
      <c r="B34" t="s">
        <v>2</v>
      </c>
      <c r="N34" t="s">
        <v>19</v>
      </c>
      <c r="Z34" t="s">
        <v>20</v>
      </c>
      <c r="AL34" t="s">
        <v>21</v>
      </c>
    </row>
    <row r="35" spans="1:49" x14ac:dyDescent="0.3">
      <c r="A35" s="1" t="s">
        <v>0</v>
      </c>
      <c r="B35" t="s">
        <v>4</v>
      </c>
      <c r="C35" t="s">
        <v>5</v>
      </c>
      <c r="D35" t="s">
        <v>6</v>
      </c>
      <c r="E35" t="s">
        <v>8</v>
      </c>
      <c r="F35" t="s">
        <v>9</v>
      </c>
      <c r="G35" t="s">
        <v>10</v>
      </c>
      <c r="H35" t="s">
        <v>12</v>
      </c>
      <c r="I35" t="s">
        <v>13</v>
      </c>
      <c r="J35" t="s">
        <v>14</v>
      </c>
      <c r="K35" t="s">
        <v>16</v>
      </c>
      <c r="L35" t="s">
        <v>17</v>
      </c>
      <c r="M35" t="s">
        <v>18</v>
      </c>
      <c r="N35" t="s">
        <v>4</v>
      </c>
      <c r="O35" t="s">
        <v>5</v>
      </c>
      <c r="P35" t="s">
        <v>6</v>
      </c>
      <c r="Q35" t="s">
        <v>8</v>
      </c>
      <c r="R35" t="s">
        <v>9</v>
      </c>
      <c r="S35" t="s">
        <v>10</v>
      </c>
      <c r="T35" t="s">
        <v>12</v>
      </c>
      <c r="U35" t="s">
        <v>13</v>
      </c>
      <c r="V35" t="s">
        <v>14</v>
      </c>
      <c r="W35" t="s">
        <v>16</v>
      </c>
      <c r="X35" t="s">
        <v>17</v>
      </c>
      <c r="Y35" t="s">
        <v>18</v>
      </c>
      <c r="Z35" t="s">
        <v>4</v>
      </c>
      <c r="AA35" t="s">
        <v>5</v>
      </c>
      <c r="AB35" t="s">
        <v>6</v>
      </c>
      <c r="AC35" t="s">
        <v>8</v>
      </c>
      <c r="AD35" t="s">
        <v>9</v>
      </c>
      <c r="AE35" t="s">
        <v>10</v>
      </c>
      <c r="AF35" t="s">
        <v>12</v>
      </c>
      <c r="AG35" t="s">
        <v>13</v>
      </c>
      <c r="AH35" t="s">
        <v>14</v>
      </c>
      <c r="AI35" t="s">
        <v>16</v>
      </c>
      <c r="AJ35" t="s">
        <v>17</v>
      </c>
      <c r="AK35" t="s">
        <v>18</v>
      </c>
      <c r="AL35" t="s">
        <v>4</v>
      </c>
      <c r="AM35" t="s">
        <v>5</v>
      </c>
      <c r="AN35" t="s">
        <v>6</v>
      </c>
      <c r="AO35" t="s">
        <v>8</v>
      </c>
      <c r="AP35" t="s">
        <v>9</v>
      </c>
      <c r="AQ35" t="s">
        <v>10</v>
      </c>
      <c r="AR35" t="s">
        <v>12</v>
      </c>
      <c r="AS35" t="s">
        <v>13</v>
      </c>
      <c r="AT35" t="s">
        <v>14</v>
      </c>
      <c r="AU35" t="s">
        <v>16</v>
      </c>
      <c r="AV35" t="s">
        <v>17</v>
      </c>
      <c r="AW35" t="s">
        <v>18</v>
      </c>
    </row>
    <row r="36" spans="1:49" x14ac:dyDescent="0.3">
      <c r="A36" s="2" t="s">
        <v>46</v>
      </c>
      <c r="B36" s="7">
        <v>34</v>
      </c>
      <c r="C36" s="7">
        <v>34</v>
      </c>
      <c r="D36" s="7">
        <v>34</v>
      </c>
      <c r="E36" s="7">
        <v>34</v>
      </c>
      <c r="F36" s="7">
        <v>34</v>
      </c>
      <c r="G36" s="7">
        <v>34</v>
      </c>
      <c r="H36" s="7">
        <v>34</v>
      </c>
      <c r="I36" s="7">
        <v>35</v>
      </c>
      <c r="J36" s="7">
        <v>35</v>
      </c>
      <c r="K36" s="7">
        <v>35</v>
      </c>
      <c r="L36" s="7">
        <v>37</v>
      </c>
      <c r="M36" s="7">
        <v>36</v>
      </c>
      <c r="N36" s="7">
        <v>36</v>
      </c>
      <c r="O36" s="7">
        <v>37</v>
      </c>
      <c r="P36" s="7">
        <v>37</v>
      </c>
      <c r="Q36" s="7">
        <v>39</v>
      </c>
      <c r="R36" s="7">
        <v>39</v>
      </c>
      <c r="S36" s="7">
        <v>40</v>
      </c>
      <c r="T36" s="7">
        <v>40</v>
      </c>
      <c r="U36" s="7">
        <v>41</v>
      </c>
      <c r="V36" s="7">
        <v>43</v>
      </c>
      <c r="W36" s="7">
        <v>44</v>
      </c>
      <c r="X36" s="7">
        <v>49</v>
      </c>
      <c r="Y36" s="7">
        <v>48</v>
      </c>
      <c r="Z36" s="7">
        <v>51</v>
      </c>
      <c r="AA36" s="7">
        <v>50</v>
      </c>
      <c r="AB36" s="7">
        <v>48</v>
      </c>
      <c r="AC36" s="7">
        <v>49</v>
      </c>
      <c r="AD36" s="7">
        <v>57</v>
      </c>
      <c r="AE36" s="7">
        <v>60</v>
      </c>
      <c r="AF36" s="7">
        <v>56</v>
      </c>
      <c r="AG36" s="7">
        <v>56</v>
      </c>
      <c r="AH36" s="7">
        <v>57</v>
      </c>
      <c r="AI36" s="7">
        <v>61</v>
      </c>
      <c r="AJ36" s="7">
        <v>63</v>
      </c>
      <c r="AK36" s="7">
        <v>65</v>
      </c>
      <c r="AL36" s="7">
        <v>65</v>
      </c>
      <c r="AM36" s="7">
        <v>66</v>
      </c>
      <c r="AN36" s="7">
        <v>67</v>
      </c>
      <c r="AO36" s="7">
        <v>74</v>
      </c>
      <c r="AP36" s="7">
        <v>73</v>
      </c>
      <c r="AQ36" s="7">
        <v>81</v>
      </c>
      <c r="AR36" s="7">
        <v>80</v>
      </c>
      <c r="AS36" s="7">
        <v>74</v>
      </c>
      <c r="AT36" s="7">
        <v>82</v>
      </c>
      <c r="AU36" s="7">
        <v>83</v>
      </c>
      <c r="AV36" s="7">
        <v>77</v>
      </c>
      <c r="AW36" s="7">
        <v>75</v>
      </c>
    </row>
    <row r="37" spans="1:49" x14ac:dyDescent="0.3">
      <c r="A37" s="2" t="s">
        <v>47</v>
      </c>
      <c r="B37" s="7">
        <v>55</v>
      </c>
      <c r="C37" s="7">
        <v>56</v>
      </c>
      <c r="D37" s="7">
        <v>56</v>
      </c>
      <c r="E37" s="7">
        <v>57</v>
      </c>
      <c r="F37" s="7">
        <v>57</v>
      </c>
      <c r="G37" s="7">
        <v>57</v>
      </c>
      <c r="H37" s="7">
        <v>58</v>
      </c>
      <c r="I37" s="7">
        <v>61</v>
      </c>
      <c r="J37" s="7">
        <v>62</v>
      </c>
      <c r="K37" s="7">
        <v>66</v>
      </c>
      <c r="L37" s="7">
        <v>66</v>
      </c>
      <c r="M37" s="7">
        <v>69</v>
      </c>
      <c r="N37" s="7">
        <v>68</v>
      </c>
      <c r="O37" s="7">
        <v>71</v>
      </c>
      <c r="P37" s="7">
        <v>72</v>
      </c>
      <c r="Q37" s="7">
        <v>70</v>
      </c>
      <c r="R37" s="7">
        <v>72</v>
      </c>
      <c r="S37" s="7">
        <v>72</v>
      </c>
      <c r="T37" s="7">
        <v>73</v>
      </c>
      <c r="U37" s="7">
        <v>73</v>
      </c>
      <c r="V37" s="7">
        <v>74</v>
      </c>
      <c r="W37" s="7">
        <v>78</v>
      </c>
      <c r="X37" s="7">
        <v>79</v>
      </c>
      <c r="Y37" s="7">
        <v>79</v>
      </c>
      <c r="Z37" s="7">
        <v>79</v>
      </c>
      <c r="AA37" s="7">
        <v>78</v>
      </c>
      <c r="AB37" s="7">
        <v>78</v>
      </c>
      <c r="AC37" s="7">
        <v>77</v>
      </c>
      <c r="AD37" s="7">
        <v>78</v>
      </c>
      <c r="AE37" s="7">
        <v>77</v>
      </c>
      <c r="AF37" s="7">
        <v>78</v>
      </c>
      <c r="AG37" s="7">
        <v>81</v>
      </c>
      <c r="AH37" s="7">
        <v>86</v>
      </c>
      <c r="AI37" s="7">
        <v>84</v>
      </c>
      <c r="AJ37" s="7">
        <v>83</v>
      </c>
      <c r="AK37" s="7">
        <v>84</v>
      </c>
      <c r="AL37" s="7">
        <v>86</v>
      </c>
      <c r="AM37" s="7">
        <v>91</v>
      </c>
      <c r="AN37" s="7">
        <v>87</v>
      </c>
      <c r="AO37" s="7">
        <v>90</v>
      </c>
      <c r="AP37" s="7">
        <v>96</v>
      </c>
      <c r="AQ37" s="7">
        <v>96</v>
      </c>
      <c r="AR37" s="7">
        <v>101</v>
      </c>
      <c r="AS37" s="7">
        <v>100</v>
      </c>
      <c r="AT37" s="7">
        <v>101</v>
      </c>
      <c r="AU37" s="7">
        <v>105</v>
      </c>
      <c r="AV37" s="7">
        <v>113</v>
      </c>
      <c r="AW37" s="7">
        <v>113</v>
      </c>
    </row>
    <row r="38" spans="1:49" x14ac:dyDescent="0.3">
      <c r="A38" s="2" t="s">
        <v>48</v>
      </c>
      <c r="B38" s="7">
        <v>26</v>
      </c>
      <c r="C38" s="7">
        <v>26</v>
      </c>
      <c r="D38" s="7">
        <v>26</v>
      </c>
      <c r="E38" s="7">
        <v>26</v>
      </c>
      <c r="F38" s="7">
        <v>26</v>
      </c>
      <c r="G38" s="7">
        <v>26</v>
      </c>
      <c r="H38" s="7">
        <v>26</v>
      </c>
      <c r="I38" s="7">
        <v>26</v>
      </c>
      <c r="J38" s="7">
        <v>28</v>
      </c>
      <c r="K38" s="7">
        <v>30</v>
      </c>
      <c r="L38" s="7">
        <v>28</v>
      </c>
      <c r="M38" s="7">
        <v>30</v>
      </c>
      <c r="N38" s="7">
        <v>33</v>
      </c>
      <c r="O38" s="7">
        <v>35</v>
      </c>
      <c r="P38" s="7">
        <v>38</v>
      </c>
      <c r="Q38" s="7">
        <v>38</v>
      </c>
      <c r="R38" s="7">
        <v>39</v>
      </c>
      <c r="S38" s="7">
        <v>39</v>
      </c>
      <c r="T38" s="7">
        <v>39</v>
      </c>
      <c r="U38" s="7">
        <v>39</v>
      </c>
      <c r="V38" s="7">
        <v>41</v>
      </c>
      <c r="W38" s="7">
        <v>48</v>
      </c>
      <c r="X38" s="7">
        <v>47</v>
      </c>
      <c r="Y38" s="7">
        <v>53</v>
      </c>
      <c r="Z38" s="7">
        <v>49</v>
      </c>
      <c r="AA38" s="7">
        <v>47</v>
      </c>
      <c r="AB38" s="7">
        <v>48</v>
      </c>
      <c r="AC38" s="7">
        <v>49</v>
      </c>
      <c r="AD38" s="7">
        <v>48</v>
      </c>
      <c r="AE38" s="7">
        <v>51</v>
      </c>
      <c r="AF38" s="7">
        <v>51</v>
      </c>
      <c r="AG38" s="7">
        <v>52</v>
      </c>
      <c r="AH38" s="7">
        <v>53</v>
      </c>
      <c r="AI38" s="7">
        <v>55</v>
      </c>
      <c r="AJ38" s="7">
        <v>53</v>
      </c>
      <c r="AK38" s="7">
        <v>51</v>
      </c>
      <c r="AL38" s="7">
        <v>51</v>
      </c>
      <c r="AM38" s="7">
        <v>50</v>
      </c>
      <c r="AN38" s="7">
        <v>68</v>
      </c>
      <c r="AO38" s="7">
        <v>64</v>
      </c>
      <c r="AP38" s="7">
        <v>64</v>
      </c>
      <c r="AQ38" s="7">
        <v>72</v>
      </c>
      <c r="AR38" s="7">
        <v>64</v>
      </c>
      <c r="AS38" s="7">
        <v>63</v>
      </c>
      <c r="AT38" s="7">
        <v>61</v>
      </c>
      <c r="AU38" s="7">
        <v>64</v>
      </c>
      <c r="AV38" s="7">
        <v>62</v>
      </c>
      <c r="AW38" s="7">
        <v>62</v>
      </c>
    </row>
    <row r="39" spans="1:49" x14ac:dyDescent="0.3">
      <c r="A39" s="2" t="s">
        <v>49</v>
      </c>
      <c r="B39" s="7">
        <v>48</v>
      </c>
      <c r="C39" s="7">
        <v>48</v>
      </c>
      <c r="D39" s="7">
        <v>49</v>
      </c>
      <c r="E39" s="7">
        <v>49</v>
      </c>
      <c r="F39" s="7">
        <v>51</v>
      </c>
      <c r="G39" s="7">
        <v>53</v>
      </c>
      <c r="H39" s="7">
        <v>54</v>
      </c>
      <c r="I39" s="7">
        <v>56</v>
      </c>
      <c r="J39" s="7">
        <v>57</v>
      </c>
      <c r="K39" s="7">
        <v>60</v>
      </c>
      <c r="L39" s="7">
        <v>61</v>
      </c>
      <c r="M39" s="7">
        <v>63</v>
      </c>
      <c r="N39" s="7">
        <v>66</v>
      </c>
      <c r="O39" s="7">
        <v>68</v>
      </c>
      <c r="P39" s="7">
        <v>68</v>
      </c>
      <c r="Q39" s="7">
        <v>71</v>
      </c>
      <c r="R39" s="7">
        <v>74</v>
      </c>
      <c r="S39" s="7">
        <v>73</v>
      </c>
      <c r="T39" s="7">
        <v>78</v>
      </c>
      <c r="U39" s="7">
        <v>81</v>
      </c>
      <c r="V39" s="7">
        <v>84</v>
      </c>
      <c r="W39" s="7">
        <v>91</v>
      </c>
      <c r="X39" s="7">
        <v>91</v>
      </c>
      <c r="Y39" s="7">
        <v>95</v>
      </c>
      <c r="Z39" s="7">
        <v>90</v>
      </c>
      <c r="AA39" s="7">
        <v>90</v>
      </c>
      <c r="AB39" s="7">
        <v>88</v>
      </c>
      <c r="AC39" s="7">
        <v>85</v>
      </c>
      <c r="AD39" s="7">
        <v>86</v>
      </c>
      <c r="AE39" s="7">
        <v>86</v>
      </c>
      <c r="AF39" s="7">
        <v>86</v>
      </c>
      <c r="AG39" s="7">
        <v>90</v>
      </c>
      <c r="AH39" s="7">
        <v>93</v>
      </c>
      <c r="AI39" s="7">
        <v>95</v>
      </c>
      <c r="AJ39" s="7">
        <v>102</v>
      </c>
      <c r="AK39" s="7">
        <v>97</v>
      </c>
      <c r="AL39" s="7">
        <v>93</v>
      </c>
      <c r="AM39" s="7">
        <v>94</v>
      </c>
      <c r="AN39" s="7">
        <v>100</v>
      </c>
      <c r="AO39" s="7">
        <v>101</v>
      </c>
      <c r="AP39" s="7">
        <v>107</v>
      </c>
      <c r="AQ39" s="7">
        <v>110</v>
      </c>
      <c r="AR39" s="7">
        <v>120</v>
      </c>
      <c r="AS39" s="7">
        <v>119</v>
      </c>
      <c r="AT39" s="7">
        <v>114</v>
      </c>
      <c r="AU39" s="7">
        <v>118</v>
      </c>
      <c r="AV39" s="7">
        <v>128</v>
      </c>
      <c r="AW39" s="7">
        <v>124</v>
      </c>
    </row>
    <row r="40" spans="1:49" x14ac:dyDescent="0.3">
      <c r="A40" s="2" t="s">
        <v>50</v>
      </c>
      <c r="B40" s="7">
        <v>22</v>
      </c>
      <c r="C40" s="7">
        <v>22</v>
      </c>
      <c r="D40" s="7">
        <v>21</v>
      </c>
      <c r="E40" s="7">
        <v>22</v>
      </c>
      <c r="F40" s="7">
        <v>26</v>
      </c>
      <c r="G40" s="7">
        <v>26</v>
      </c>
      <c r="H40" s="7">
        <v>26</v>
      </c>
      <c r="I40" s="7">
        <v>27</v>
      </c>
      <c r="J40" s="7">
        <v>28</v>
      </c>
      <c r="K40" s="7">
        <v>30</v>
      </c>
      <c r="L40" s="7">
        <v>30</v>
      </c>
      <c r="M40" s="7">
        <v>32</v>
      </c>
      <c r="N40" s="7">
        <v>36</v>
      </c>
      <c r="O40" s="7">
        <v>35</v>
      </c>
      <c r="P40" s="7">
        <v>37</v>
      </c>
      <c r="Q40" s="7">
        <v>40</v>
      </c>
      <c r="R40" s="7">
        <v>42</v>
      </c>
      <c r="S40" s="7">
        <v>47</v>
      </c>
      <c r="T40" s="7">
        <v>48</v>
      </c>
      <c r="U40" s="7">
        <v>49</v>
      </c>
      <c r="V40" s="7">
        <v>51</v>
      </c>
      <c r="W40" s="7">
        <v>52</v>
      </c>
      <c r="X40" s="7">
        <v>57</v>
      </c>
      <c r="Y40" s="7">
        <v>62</v>
      </c>
      <c r="Z40" s="7">
        <v>61</v>
      </c>
      <c r="AA40" s="7">
        <v>62</v>
      </c>
      <c r="AB40" s="7">
        <v>61</v>
      </c>
      <c r="AC40" s="7">
        <v>60</v>
      </c>
      <c r="AD40" s="7">
        <v>61</v>
      </c>
      <c r="AE40" s="7">
        <v>60</v>
      </c>
      <c r="AF40" s="7">
        <v>65</v>
      </c>
      <c r="AG40" s="7">
        <v>76</v>
      </c>
      <c r="AH40" s="7">
        <v>75</v>
      </c>
      <c r="AI40" s="7">
        <v>78</v>
      </c>
      <c r="AJ40" s="7">
        <v>77</v>
      </c>
      <c r="AK40" s="7">
        <v>70</v>
      </c>
      <c r="AL40" s="7">
        <v>73</v>
      </c>
      <c r="AM40" s="7">
        <v>70</v>
      </c>
      <c r="AN40" s="7">
        <v>71</v>
      </c>
      <c r="AO40" s="7">
        <v>73</v>
      </c>
      <c r="AP40" s="7">
        <v>78</v>
      </c>
      <c r="AQ40" s="7">
        <v>86</v>
      </c>
      <c r="AR40" s="7">
        <v>83</v>
      </c>
      <c r="AS40" s="7">
        <v>86</v>
      </c>
      <c r="AT40" s="7">
        <v>94</v>
      </c>
      <c r="AU40" s="7">
        <v>95</v>
      </c>
      <c r="AV40" s="7">
        <v>93</v>
      </c>
      <c r="AW40" s="7">
        <v>94</v>
      </c>
    </row>
    <row r="41" spans="1:49" x14ac:dyDescent="0.3">
      <c r="A41" s="2" t="s">
        <v>51</v>
      </c>
      <c r="B41" s="7">
        <v>20</v>
      </c>
      <c r="C41" s="7">
        <v>20</v>
      </c>
      <c r="D41" s="7">
        <v>20</v>
      </c>
      <c r="E41" s="7">
        <v>21</v>
      </c>
      <c r="F41" s="7">
        <v>23</v>
      </c>
      <c r="G41" s="7">
        <v>29</v>
      </c>
      <c r="H41" s="7">
        <v>34</v>
      </c>
      <c r="I41" s="7">
        <v>35</v>
      </c>
      <c r="J41" s="7">
        <v>35</v>
      </c>
      <c r="K41" s="7">
        <v>38</v>
      </c>
      <c r="L41" s="7">
        <v>38</v>
      </c>
      <c r="M41" s="7">
        <v>39</v>
      </c>
      <c r="N41" s="7">
        <v>41</v>
      </c>
      <c r="O41" s="7">
        <v>43</v>
      </c>
      <c r="P41" s="7">
        <v>48</v>
      </c>
      <c r="Q41" s="7">
        <v>48</v>
      </c>
      <c r="R41" s="7">
        <v>48</v>
      </c>
      <c r="S41" s="7">
        <v>52</v>
      </c>
      <c r="T41" s="7">
        <v>53</v>
      </c>
      <c r="U41" s="7">
        <v>59</v>
      </c>
      <c r="V41" s="7">
        <v>64</v>
      </c>
      <c r="W41" s="7">
        <v>69</v>
      </c>
      <c r="X41" s="7">
        <v>75</v>
      </c>
      <c r="Y41" s="7">
        <v>74</v>
      </c>
      <c r="Z41" s="7">
        <v>74</v>
      </c>
      <c r="AA41" s="7">
        <v>77</v>
      </c>
      <c r="AB41" s="7">
        <v>77</v>
      </c>
      <c r="AC41" s="7">
        <v>79</v>
      </c>
      <c r="AD41" s="7">
        <v>74</v>
      </c>
      <c r="AE41" s="7">
        <v>75</v>
      </c>
      <c r="AF41" s="7">
        <v>72</v>
      </c>
      <c r="AG41" s="7">
        <v>76</v>
      </c>
      <c r="AH41" s="7">
        <v>74</v>
      </c>
      <c r="AI41" s="7">
        <v>74</v>
      </c>
      <c r="AJ41" s="7">
        <v>75</v>
      </c>
      <c r="AK41" s="7">
        <v>75</v>
      </c>
      <c r="AL41" s="7">
        <v>74</v>
      </c>
      <c r="AM41" s="7">
        <v>73</v>
      </c>
      <c r="AN41" s="7">
        <v>72</v>
      </c>
      <c r="AO41" s="7">
        <v>77</v>
      </c>
      <c r="AP41" s="7">
        <v>93</v>
      </c>
      <c r="AQ41" s="7">
        <v>126</v>
      </c>
      <c r="AR41" s="7">
        <v>121</v>
      </c>
      <c r="AS41" s="7">
        <v>125</v>
      </c>
      <c r="AT41" s="7">
        <v>127</v>
      </c>
      <c r="AU41" s="7">
        <v>120</v>
      </c>
      <c r="AV41" s="7">
        <v>114</v>
      </c>
      <c r="AW41" s="7">
        <v>114</v>
      </c>
    </row>
    <row r="42" spans="1:49" x14ac:dyDescent="0.3">
      <c r="A42" s="2" t="s">
        <v>52</v>
      </c>
      <c r="B42" s="7">
        <v>23</v>
      </c>
      <c r="C42" s="7">
        <v>23</v>
      </c>
      <c r="D42" s="7">
        <v>23</v>
      </c>
      <c r="E42" s="7">
        <v>24</v>
      </c>
      <c r="F42" s="7">
        <v>25</v>
      </c>
      <c r="G42" s="7">
        <v>26</v>
      </c>
      <c r="H42" s="7">
        <v>26</v>
      </c>
      <c r="I42" s="7">
        <v>29</v>
      </c>
      <c r="J42" s="7">
        <v>30</v>
      </c>
      <c r="K42" s="7">
        <v>30</v>
      </c>
      <c r="L42" s="7">
        <v>31</v>
      </c>
      <c r="M42" s="7">
        <v>31</v>
      </c>
      <c r="N42" s="7">
        <v>32</v>
      </c>
      <c r="O42" s="7">
        <v>33</v>
      </c>
      <c r="P42" s="7">
        <v>38</v>
      </c>
      <c r="Q42" s="7">
        <v>37</v>
      </c>
      <c r="R42" s="7">
        <v>37</v>
      </c>
      <c r="S42" s="7">
        <v>38</v>
      </c>
      <c r="T42" s="7">
        <v>39</v>
      </c>
      <c r="U42" s="7">
        <v>44</v>
      </c>
      <c r="V42" s="7">
        <v>46</v>
      </c>
      <c r="W42" s="7">
        <v>44</v>
      </c>
      <c r="X42" s="7">
        <v>55</v>
      </c>
      <c r="Y42" s="7">
        <v>56</v>
      </c>
      <c r="Z42" s="7">
        <v>51</v>
      </c>
      <c r="AA42" s="7">
        <v>50</v>
      </c>
      <c r="AB42" s="7">
        <v>49</v>
      </c>
      <c r="AC42" s="7">
        <v>49</v>
      </c>
      <c r="AD42" s="7">
        <v>50</v>
      </c>
      <c r="AE42" s="7">
        <v>49</v>
      </c>
      <c r="AF42" s="7">
        <v>54</v>
      </c>
      <c r="AG42" s="7">
        <v>57</v>
      </c>
      <c r="AH42" s="7">
        <v>56</v>
      </c>
      <c r="AI42" s="7">
        <v>57</v>
      </c>
      <c r="AJ42" s="7">
        <v>64</v>
      </c>
      <c r="AK42" s="7">
        <v>63</v>
      </c>
      <c r="AL42" s="7">
        <v>64</v>
      </c>
      <c r="AM42" s="7">
        <v>61</v>
      </c>
      <c r="AN42" s="7">
        <v>60</v>
      </c>
      <c r="AO42" s="7">
        <v>58</v>
      </c>
      <c r="AP42" s="7">
        <v>60</v>
      </c>
      <c r="AQ42" s="7">
        <v>62</v>
      </c>
      <c r="AR42" s="7">
        <v>66</v>
      </c>
      <c r="AS42" s="7">
        <v>67</v>
      </c>
      <c r="AT42" s="7">
        <v>69</v>
      </c>
      <c r="AU42" s="7">
        <v>73</v>
      </c>
      <c r="AV42" s="7">
        <v>70</v>
      </c>
      <c r="AW42" s="7">
        <v>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C7646-B80C-4834-A580-17D5BFF21E1C}">
  <dimension ref="A1:D24"/>
  <sheetViews>
    <sheetView workbookViewId="0">
      <selection activeCell="B9" sqref="B9"/>
    </sheetView>
  </sheetViews>
  <sheetFormatPr defaultRowHeight="14.4" x14ac:dyDescent="0.3"/>
  <cols>
    <col min="1" max="1" width="21.5546875" bestFit="1" customWidth="1"/>
    <col min="2" max="2" width="15.5546875" bestFit="1" customWidth="1"/>
    <col min="3" max="3" width="3.109375" bestFit="1" customWidth="1"/>
    <col min="4" max="4" width="10.77734375" bestFit="1" customWidth="1"/>
  </cols>
  <sheetData>
    <row r="1" spans="1:4" x14ac:dyDescent="0.3">
      <c r="A1" s="1" t="s">
        <v>45</v>
      </c>
      <c r="B1" s="1" t="s">
        <v>42</v>
      </c>
    </row>
    <row r="2" spans="1:4" x14ac:dyDescent="0.3">
      <c r="A2" s="1" t="s">
        <v>0</v>
      </c>
      <c r="B2" t="s">
        <v>43</v>
      </c>
      <c r="C2" t="s">
        <v>44</v>
      </c>
      <c r="D2" t="s">
        <v>1</v>
      </c>
    </row>
    <row r="3" spans="1:4" x14ac:dyDescent="0.3">
      <c r="A3" s="2" t="s">
        <v>33</v>
      </c>
      <c r="B3" s="3"/>
      <c r="C3" s="3"/>
      <c r="D3" s="3"/>
    </row>
    <row r="4" spans="1:4" x14ac:dyDescent="0.3">
      <c r="A4" s="4" t="s">
        <v>40</v>
      </c>
      <c r="B4" s="6">
        <v>76.815238095238087</v>
      </c>
      <c r="C4" s="6">
        <v>28.947199999999999</v>
      </c>
      <c r="D4" s="6">
        <v>50.800000000000004</v>
      </c>
    </row>
    <row r="5" spans="1:4" x14ac:dyDescent="0.3">
      <c r="A5" s="4" t="s">
        <v>41</v>
      </c>
      <c r="B5" s="6">
        <v>112.63642857142858</v>
      </c>
      <c r="C5" s="6">
        <v>20.302857142857142</v>
      </c>
      <c r="D5" s="6">
        <v>46.683877551020416</v>
      </c>
    </row>
    <row r="6" spans="1:4" x14ac:dyDescent="0.3">
      <c r="A6" s="2" t="s">
        <v>34</v>
      </c>
      <c r="B6" s="3"/>
      <c r="C6" s="3"/>
      <c r="D6" s="3"/>
    </row>
    <row r="7" spans="1:4" x14ac:dyDescent="0.3">
      <c r="A7" s="4" t="s">
        <v>40</v>
      </c>
      <c r="B7" s="6">
        <v>86.816800000000001</v>
      </c>
      <c r="C7" s="6">
        <v>15.668823529411766</v>
      </c>
      <c r="D7" s="6">
        <v>58.018809523809523</v>
      </c>
    </row>
    <row r="8" spans="1:4" x14ac:dyDescent="0.3">
      <c r="A8" s="4" t="s">
        <v>41</v>
      </c>
      <c r="B8" s="6">
        <v>63.764000000000003</v>
      </c>
      <c r="C8" s="6">
        <v>16.629428571428569</v>
      </c>
      <c r="D8" s="6">
        <v>30.7698</v>
      </c>
    </row>
    <row r="9" spans="1:4" x14ac:dyDescent="0.3">
      <c r="A9" s="2" t="s">
        <v>35</v>
      </c>
      <c r="B9" s="3"/>
      <c r="C9" s="3"/>
      <c r="D9" s="3"/>
    </row>
    <row r="10" spans="1:4" x14ac:dyDescent="0.3">
      <c r="A10" s="4" t="s">
        <v>40</v>
      </c>
      <c r="B10" s="6">
        <v>55.166428571428575</v>
      </c>
      <c r="C10" s="6">
        <v>10.90764705882353</v>
      </c>
      <c r="D10" s="6">
        <v>30.895483870967741</v>
      </c>
    </row>
    <row r="11" spans="1:4" x14ac:dyDescent="0.3">
      <c r="A11" s="4" t="s">
        <v>41</v>
      </c>
      <c r="B11" s="6">
        <v>130.64363636363635</v>
      </c>
      <c r="C11" s="6">
        <v>18.820399999999999</v>
      </c>
      <c r="D11" s="6">
        <v>38.985245901639345</v>
      </c>
    </row>
    <row r="12" spans="1:4" x14ac:dyDescent="0.3">
      <c r="A12" s="2" t="s">
        <v>36</v>
      </c>
      <c r="B12" s="3"/>
      <c r="C12" s="3"/>
      <c r="D12" s="3"/>
    </row>
    <row r="13" spans="1:4" x14ac:dyDescent="0.3">
      <c r="A13" s="4" t="s">
        <v>40</v>
      </c>
      <c r="B13" s="6">
        <v>88.446315789473687</v>
      </c>
      <c r="C13" s="6">
        <v>18.317083333333333</v>
      </c>
      <c r="D13" s="6">
        <v>49.304418604651168</v>
      </c>
    </row>
    <row r="14" spans="1:4" x14ac:dyDescent="0.3">
      <c r="A14" s="4" t="s">
        <v>41</v>
      </c>
      <c r="B14" s="6">
        <v>83.696923076923071</v>
      </c>
      <c r="C14" s="6">
        <v>18.36611111111111</v>
      </c>
      <c r="D14" s="6">
        <v>35.698775510204079</v>
      </c>
    </row>
    <row r="15" spans="1:4" x14ac:dyDescent="0.3">
      <c r="A15" s="2" t="s">
        <v>37</v>
      </c>
      <c r="B15" s="3"/>
      <c r="C15" s="3"/>
      <c r="D15" s="3"/>
    </row>
    <row r="16" spans="1:4" x14ac:dyDescent="0.3">
      <c r="A16" s="4" t="s">
        <v>40</v>
      </c>
      <c r="B16" s="6">
        <v>86.20703703703704</v>
      </c>
      <c r="C16" s="6">
        <v>12.388260869565217</v>
      </c>
      <c r="D16" s="6">
        <v>52.250399999999999</v>
      </c>
    </row>
    <row r="17" spans="1:4" x14ac:dyDescent="0.3">
      <c r="A17" s="4" t="s">
        <v>41</v>
      </c>
      <c r="B17" s="6">
        <v>66.261538461538464</v>
      </c>
      <c r="C17" s="6">
        <v>33.782258064516128</v>
      </c>
      <c r="D17" s="6">
        <v>43.378409090909095</v>
      </c>
    </row>
    <row r="18" spans="1:4" x14ac:dyDescent="0.3">
      <c r="A18" s="2" t="s">
        <v>38</v>
      </c>
      <c r="B18" s="3"/>
      <c r="C18" s="3"/>
      <c r="D18" s="3"/>
    </row>
    <row r="19" spans="1:4" x14ac:dyDescent="0.3">
      <c r="A19" s="4" t="s">
        <v>40</v>
      </c>
      <c r="B19" s="6">
        <v>68.317826086956515</v>
      </c>
      <c r="C19" s="6">
        <v>12.6516</v>
      </c>
      <c r="D19" s="6">
        <v>39.324999999999996</v>
      </c>
    </row>
    <row r="20" spans="1:4" x14ac:dyDescent="0.3">
      <c r="A20" s="4" t="s">
        <v>41</v>
      </c>
      <c r="B20" s="6">
        <v>74.398571428571429</v>
      </c>
      <c r="C20" s="6">
        <v>19.814146341463413</v>
      </c>
      <c r="D20" s="6">
        <v>33.708363636363636</v>
      </c>
    </row>
    <row r="21" spans="1:4" x14ac:dyDescent="0.3">
      <c r="A21" s="2" t="s">
        <v>39</v>
      </c>
      <c r="B21" s="3"/>
      <c r="C21" s="3"/>
      <c r="D21" s="3"/>
    </row>
    <row r="22" spans="1:4" x14ac:dyDescent="0.3">
      <c r="A22" s="4" t="s">
        <v>40</v>
      </c>
      <c r="B22" s="6">
        <v>73.84571428571428</v>
      </c>
      <c r="C22" s="6">
        <v>7.696315789473684</v>
      </c>
      <c r="D22" s="6">
        <v>42.424750000000003</v>
      </c>
    </row>
    <row r="23" spans="1:4" x14ac:dyDescent="0.3">
      <c r="A23" s="4" t="s">
        <v>41</v>
      </c>
      <c r="B23" s="6">
        <v>93.846666666666664</v>
      </c>
      <c r="C23" s="6">
        <v>17.697741935483872</v>
      </c>
      <c r="D23" s="6">
        <v>45.670816326530613</v>
      </c>
    </row>
    <row r="24" spans="1:4" x14ac:dyDescent="0.3">
      <c r="A24" s="2" t="s">
        <v>1</v>
      </c>
      <c r="B24" s="6">
        <v>82.002983870967753</v>
      </c>
      <c r="C24" s="6">
        <v>18.742371638141808</v>
      </c>
      <c r="D24" s="6">
        <v>42.621567732115679</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C58DE-AA77-4D41-A390-D09DB7BC3D59}">
  <dimension ref="A1:D5"/>
  <sheetViews>
    <sheetView workbookViewId="0">
      <selection activeCell="B2" sqref="B2"/>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1" spans="1:4" x14ac:dyDescent="0.3">
      <c r="A1" s="1" t="s">
        <v>30</v>
      </c>
      <c r="B1" s="1" t="s">
        <v>42</v>
      </c>
    </row>
    <row r="2" spans="1:4" x14ac:dyDescent="0.3">
      <c r="A2" s="1" t="s">
        <v>0</v>
      </c>
      <c r="B2" t="s">
        <v>43</v>
      </c>
      <c r="C2" t="s">
        <v>44</v>
      </c>
      <c r="D2" t="s">
        <v>1</v>
      </c>
    </row>
    <row r="3" spans="1:4" x14ac:dyDescent="0.3">
      <c r="A3" s="2" t="s">
        <v>60</v>
      </c>
      <c r="B3" s="7">
        <v>164</v>
      </c>
      <c r="C3" s="7">
        <v>402</v>
      </c>
      <c r="D3" s="7">
        <v>566</v>
      </c>
    </row>
    <row r="4" spans="1:4" x14ac:dyDescent="0.3">
      <c r="A4" s="2" t="s">
        <v>59</v>
      </c>
      <c r="B4" s="7">
        <v>83</v>
      </c>
      <c r="C4" s="7">
        <v>1</v>
      </c>
      <c r="D4" s="7">
        <v>84</v>
      </c>
    </row>
    <row r="5" spans="1:4" x14ac:dyDescent="0.3">
      <c r="A5" s="2" t="s">
        <v>1</v>
      </c>
      <c r="B5" s="7">
        <v>247</v>
      </c>
      <c r="C5" s="7">
        <v>403</v>
      </c>
      <c r="D5" s="7">
        <v>650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D3BB-6982-4555-959C-C41EEBDBE32B}">
  <dimension ref="A1:AE49"/>
  <sheetViews>
    <sheetView showGridLines="0" zoomScale="75" zoomScaleNormal="75" workbookViewId="0"/>
  </sheetViews>
  <sheetFormatPr defaultRowHeight="14.4" x14ac:dyDescent="0.3"/>
  <cols>
    <col min="1" max="1" width="0.88671875" customWidth="1"/>
    <col min="4" max="4" width="11.6640625" customWidth="1"/>
    <col min="5" max="5" width="16.77734375" customWidth="1"/>
    <col min="6" max="6" width="15.44140625" customWidth="1"/>
    <col min="7" max="7" width="19.6640625" customWidth="1"/>
    <col min="8" max="8" width="14.88671875" customWidth="1"/>
    <col min="9" max="9" width="17.109375" customWidth="1"/>
    <col min="10" max="10" width="2.44140625" customWidth="1"/>
  </cols>
  <sheetData>
    <row r="1" spans="1:30" ht="4.2" customHeight="1" x14ac:dyDescent="0.3">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spans="1:30" ht="33.6" customHeight="1" x14ac:dyDescent="0.5">
      <c r="A2" s="19"/>
      <c r="B2" s="24" t="s">
        <v>68</v>
      </c>
      <c r="L2" t="s">
        <v>75</v>
      </c>
      <c r="P2" t="s">
        <v>77</v>
      </c>
    </row>
    <row r="3" spans="1:30" ht="21.6" customHeight="1" x14ac:dyDescent="0.5">
      <c r="A3" s="19"/>
      <c r="B3" s="24"/>
      <c r="L3" t="s">
        <v>76</v>
      </c>
      <c r="P3" t="s">
        <v>78</v>
      </c>
    </row>
    <row r="4" spans="1:30" ht="21.6" customHeight="1" x14ac:dyDescent="0.3">
      <c r="A4" s="19"/>
    </row>
    <row r="5" spans="1:30" ht="3.6" customHeight="1" x14ac:dyDescent="0.3">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row>
    <row r="6" spans="1:30" x14ac:dyDescent="0.3">
      <c r="A6" s="19"/>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row>
    <row r="7" spans="1:30" x14ac:dyDescent="0.3">
      <c r="A7" s="19"/>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row>
    <row r="8" spans="1:30" x14ac:dyDescent="0.3">
      <c r="A8" s="19"/>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row>
    <row r="9" spans="1:30" x14ac:dyDescent="0.3">
      <c r="A9" s="19"/>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row>
    <row r="10" spans="1:30" x14ac:dyDescent="0.3">
      <c r="A10" s="19"/>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row>
    <row r="11" spans="1:30" x14ac:dyDescent="0.3">
      <c r="A11" s="19"/>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row>
    <row r="12" spans="1:30" x14ac:dyDescent="0.3">
      <c r="A12" s="19"/>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row>
    <row r="13" spans="1:30" x14ac:dyDescent="0.3">
      <c r="A13" s="19"/>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row>
    <row r="14" spans="1:30" x14ac:dyDescent="0.3">
      <c r="A14" s="19"/>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row>
    <row r="15" spans="1:30" x14ac:dyDescent="0.3">
      <c r="A15" s="19"/>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row>
    <row r="16" spans="1:30" x14ac:dyDescent="0.3">
      <c r="A16" s="19"/>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row>
    <row r="17" spans="1:30" x14ac:dyDescent="0.3">
      <c r="A17" s="19"/>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row>
    <row r="18" spans="1:30" x14ac:dyDescent="0.3">
      <c r="A18" s="19"/>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row>
    <row r="19" spans="1:30" x14ac:dyDescent="0.3">
      <c r="A19" s="19"/>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row>
    <row r="20" spans="1:30" x14ac:dyDescent="0.3">
      <c r="A20" s="19"/>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row>
    <row r="21" spans="1:30" ht="23.4" x14ac:dyDescent="0.45">
      <c r="A21" s="19"/>
      <c r="B21" s="32"/>
      <c r="C21" s="32"/>
      <c r="D21" s="32"/>
      <c r="E21" s="28" t="s">
        <v>74</v>
      </c>
      <c r="F21" s="29"/>
      <c r="G21" s="29"/>
      <c r="H21" s="29"/>
      <c r="I21" s="29"/>
      <c r="J21" s="32"/>
      <c r="K21" s="32"/>
      <c r="L21" s="32"/>
      <c r="M21" s="32"/>
      <c r="N21" s="32"/>
      <c r="O21" s="32"/>
      <c r="P21" s="32"/>
      <c r="Q21" s="32"/>
      <c r="R21" s="32"/>
      <c r="S21" s="32"/>
      <c r="T21" s="32"/>
      <c r="U21" s="32"/>
      <c r="V21" s="32"/>
      <c r="W21" s="32"/>
      <c r="X21" s="32"/>
      <c r="Y21" s="32"/>
      <c r="Z21" s="32"/>
      <c r="AA21" s="32"/>
      <c r="AB21" s="32"/>
      <c r="AC21" s="32"/>
      <c r="AD21" s="32"/>
    </row>
    <row r="22" spans="1:30" ht="21" x14ac:dyDescent="0.4">
      <c r="A22" s="19"/>
      <c r="B22" s="32"/>
      <c r="C22" s="32"/>
      <c r="D22" s="32"/>
      <c r="E22" s="30" t="s">
        <v>71</v>
      </c>
      <c r="F22" s="30" t="s">
        <v>72</v>
      </c>
      <c r="G22" s="30" t="s">
        <v>73</v>
      </c>
      <c r="H22" s="30" t="s">
        <v>61</v>
      </c>
      <c r="I22" s="30" t="s">
        <v>62</v>
      </c>
      <c r="J22" s="32"/>
      <c r="K22" s="32"/>
      <c r="L22" s="32"/>
      <c r="M22" s="32"/>
      <c r="N22" s="32"/>
      <c r="O22" s="32"/>
      <c r="P22" s="32"/>
      <c r="Q22" s="32"/>
      <c r="R22" s="32"/>
      <c r="S22" s="32"/>
      <c r="T22" s="32"/>
      <c r="U22" s="32"/>
      <c r="V22" s="32"/>
      <c r="W22" s="32"/>
      <c r="X22" s="32"/>
      <c r="Y22" s="32"/>
      <c r="Z22" s="32"/>
      <c r="AA22" s="32"/>
      <c r="AB22" s="32"/>
      <c r="AC22" s="32"/>
      <c r="AD22" s="32"/>
    </row>
    <row r="23" spans="1:30" ht="21" customHeight="1" x14ac:dyDescent="0.4">
      <c r="A23" s="19"/>
      <c r="B23" s="32"/>
      <c r="C23" s="32"/>
      <c r="D23" s="32"/>
      <c r="E23" s="31" t="str">
        <f>IF('Sparklines Pivot'!A6="","",'Sparklines Pivot'!A6)</f>
        <v>Central</v>
      </c>
      <c r="F23" s="31">
        <f>IFERROR(GETPIVOTDATA("[Measures].[Active Employees]",Region!$A$3,"[HR Data].[BU Region]","[HR Data].[BU Region].&amp;[Central]"),"")</f>
        <v>21</v>
      </c>
      <c r="G23" s="26"/>
      <c r="H23" s="27"/>
      <c r="I23" s="26"/>
      <c r="J23" s="32"/>
      <c r="K23" s="32"/>
      <c r="L23" s="32"/>
      <c r="M23" s="32"/>
      <c r="N23" s="32"/>
      <c r="O23" s="32"/>
      <c r="P23" s="32"/>
      <c r="Q23" s="32"/>
      <c r="R23" s="32"/>
      <c r="S23" s="32"/>
      <c r="T23" s="32"/>
      <c r="U23" s="32"/>
      <c r="V23" s="32"/>
      <c r="W23" s="32"/>
      <c r="X23" s="32"/>
      <c r="Y23" s="32"/>
      <c r="Z23" s="32"/>
      <c r="AA23" s="32"/>
      <c r="AB23" s="32"/>
      <c r="AC23" s="32"/>
      <c r="AD23" s="32"/>
    </row>
    <row r="24" spans="1:30" ht="18" customHeight="1" x14ac:dyDescent="0.4">
      <c r="A24" s="19"/>
      <c r="B24" s="32"/>
      <c r="C24" s="32"/>
      <c r="D24" s="32"/>
      <c r="E24" s="31" t="str">
        <f>IF('Sparklines Pivot'!A7="","",'Sparklines Pivot'!A7)</f>
        <v>East</v>
      </c>
      <c r="F24" s="31">
        <f>IFERROR(GETPIVOTDATA("[Measures].[Active Employees]",Region!$A$3,"[HR Data].[BU Region]","[HR Data].[BU Region].&amp;[East]"),"")</f>
        <v>19</v>
      </c>
      <c r="G24" s="26"/>
      <c r="H24" s="26"/>
      <c r="I24" s="26"/>
      <c r="J24" s="32"/>
      <c r="K24" s="32"/>
      <c r="L24" s="32"/>
      <c r="M24" s="32"/>
      <c r="N24" s="32"/>
      <c r="O24" s="32"/>
      <c r="P24" s="32"/>
      <c r="Q24" s="32"/>
      <c r="R24" s="32"/>
      <c r="S24" s="32"/>
      <c r="T24" s="32"/>
      <c r="U24" s="32"/>
      <c r="V24" s="32"/>
      <c r="W24" s="32"/>
      <c r="X24" s="32"/>
      <c r="Y24" s="32"/>
      <c r="Z24" s="32"/>
      <c r="AA24" s="32"/>
      <c r="AB24" s="32"/>
      <c r="AC24" s="32"/>
      <c r="AD24" s="32"/>
    </row>
    <row r="25" spans="1:30" ht="20.399999999999999" customHeight="1" x14ac:dyDescent="0.4">
      <c r="A25" s="19"/>
      <c r="B25" s="32"/>
      <c r="C25" s="32"/>
      <c r="D25" s="32"/>
      <c r="E25" s="31" t="str">
        <f>IF('Sparklines Pivot'!A8="","",'Sparklines Pivot'!A8)</f>
        <v>Midwest</v>
      </c>
      <c r="F25" s="31">
        <f>IFERROR(GETPIVOTDATA("[Measures].[Active Employees]",Region!$A$3,"[HR Data].[BU Region]","[HR Data].[BU Region].&amp;[Midwest]"),"")</f>
        <v>14</v>
      </c>
      <c r="G25" s="26"/>
      <c r="H25" s="33"/>
      <c r="I25" s="26"/>
      <c r="J25" s="32"/>
      <c r="K25" s="32"/>
      <c r="L25" s="32"/>
      <c r="M25" s="32"/>
      <c r="N25" s="32"/>
      <c r="O25" s="32"/>
      <c r="P25" s="32"/>
      <c r="Q25" s="32"/>
      <c r="R25" s="32"/>
      <c r="S25" s="32"/>
      <c r="T25" s="32"/>
      <c r="U25" s="32"/>
      <c r="V25" s="32"/>
      <c r="W25" s="32"/>
      <c r="X25" s="32"/>
      <c r="Y25" s="32"/>
      <c r="Z25" s="32"/>
      <c r="AA25" s="32"/>
      <c r="AB25" s="32"/>
      <c r="AC25" s="32"/>
      <c r="AD25" s="32"/>
    </row>
    <row r="26" spans="1:30" ht="18" customHeight="1" x14ac:dyDescent="0.4">
      <c r="A26" s="19"/>
      <c r="B26" s="32"/>
      <c r="C26" s="32"/>
      <c r="D26" s="32"/>
      <c r="E26" s="31" t="str">
        <f>IF('Sparklines Pivot'!A9="","",'Sparklines Pivot'!A9)</f>
        <v>North</v>
      </c>
      <c r="F26" s="31">
        <f>IFERROR(GETPIVOTDATA("[Measures].[Active Employees]",Region!$A$3,"[HR Data].[BU Region]","[HR Data].[BU Region].&amp;[North]"),"")</f>
        <v>34</v>
      </c>
      <c r="G26" s="26"/>
      <c r="H26" s="26"/>
      <c r="I26" s="26"/>
      <c r="J26" s="32"/>
      <c r="K26" s="32"/>
      <c r="L26" s="32"/>
      <c r="M26" s="32"/>
      <c r="N26" s="32"/>
      <c r="O26" s="32"/>
      <c r="P26" s="32"/>
      <c r="Q26" s="32"/>
      <c r="R26" s="32"/>
      <c r="S26" s="32"/>
      <c r="T26" s="32"/>
      <c r="U26" s="32"/>
      <c r="V26" s="32"/>
      <c r="W26" s="32"/>
      <c r="X26" s="32"/>
      <c r="Y26" s="32"/>
      <c r="Z26" s="32"/>
      <c r="AA26" s="32"/>
      <c r="AB26" s="32"/>
      <c r="AC26" s="32"/>
      <c r="AD26" s="32"/>
    </row>
    <row r="27" spans="1:30" ht="19.2" customHeight="1" x14ac:dyDescent="0.4">
      <c r="A27" s="19"/>
      <c r="B27" s="32"/>
      <c r="C27" s="32"/>
      <c r="D27" s="32"/>
      <c r="E27" s="31" t="str">
        <f>IF('Sparklines Pivot'!A10="","",'Sparklines Pivot'!A10)</f>
        <v>Northwest</v>
      </c>
      <c r="F27" s="31">
        <f>IFERROR(GETPIVOTDATA("[Measures].[Active Employees]",Region!$A$3,"[HR Data].[BU Region]","[HR Data].[BU Region].&amp;[Northwest]"),"")</f>
        <v>42</v>
      </c>
      <c r="G27" s="26"/>
      <c r="H27" s="26"/>
      <c r="I27" s="26"/>
      <c r="J27" s="32"/>
      <c r="K27" s="32"/>
      <c r="L27" s="32"/>
      <c r="M27" s="32"/>
      <c r="N27" s="32"/>
      <c r="O27" s="32"/>
      <c r="P27" s="32"/>
      <c r="Q27" s="32"/>
      <c r="R27" s="32"/>
      <c r="S27" s="32"/>
      <c r="T27" s="32"/>
      <c r="U27" s="32"/>
      <c r="V27" s="32"/>
      <c r="W27" s="32"/>
      <c r="X27" s="32"/>
      <c r="Y27" s="32"/>
      <c r="Z27" s="32"/>
      <c r="AA27" s="32"/>
      <c r="AB27" s="32"/>
      <c r="AC27" s="32"/>
      <c r="AD27" s="32"/>
    </row>
    <row r="28" spans="1:30" ht="18.600000000000001" customHeight="1" x14ac:dyDescent="0.4">
      <c r="A28" s="19"/>
      <c r="B28" s="32"/>
      <c r="C28" s="32"/>
      <c r="D28" s="32"/>
      <c r="E28" s="31" t="str">
        <f>IF('Sparklines Pivot'!A11="","",'Sparklines Pivot'!A11)</f>
        <v>South</v>
      </c>
      <c r="F28" s="31">
        <f>IFERROR(GETPIVOTDATA("[Measures].[Active Employees]",Region!$A$3,"[HR Data].[BU Region]","[HR Data].[BU Region].&amp;[South]"),"")</f>
        <v>43</v>
      </c>
      <c r="G28" s="26"/>
      <c r="H28" s="26"/>
      <c r="I28" s="26"/>
      <c r="J28" s="32"/>
      <c r="K28" s="32"/>
      <c r="L28" s="32"/>
      <c r="M28" s="32"/>
      <c r="N28" s="32"/>
      <c r="O28" s="32"/>
      <c r="P28" s="32"/>
      <c r="Q28" s="32"/>
      <c r="R28" s="32"/>
      <c r="S28" s="32"/>
      <c r="T28" s="32"/>
      <c r="U28" s="32"/>
      <c r="V28" s="32"/>
      <c r="W28" s="32"/>
      <c r="X28" s="32"/>
      <c r="Y28" s="32"/>
      <c r="Z28" s="32"/>
      <c r="AA28" s="32"/>
      <c r="AB28" s="32"/>
      <c r="AC28" s="32"/>
      <c r="AD28" s="32"/>
    </row>
    <row r="29" spans="1:30" ht="18" customHeight="1" x14ac:dyDescent="0.4">
      <c r="A29" s="19"/>
      <c r="B29" s="32"/>
      <c r="C29" s="32"/>
      <c r="D29" s="32"/>
      <c r="E29" s="31" t="str">
        <f>IF('Sparklines Pivot'!A12="","",'Sparklines Pivot'!A12)</f>
        <v>West</v>
      </c>
      <c r="F29" s="31">
        <f>IFERROR(GETPIVOTDATA("[Measures].[Active Employees]",Region!$A$3,"[HR Data].[BU Region]","[HR Data].[BU Region].&amp;[West]"),"")</f>
        <v>22</v>
      </c>
      <c r="G29" s="26"/>
      <c r="H29" s="26"/>
      <c r="I29" s="26"/>
      <c r="J29" s="32"/>
      <c r="K29" s="32"/>
      <c r="L29" s="32"/>
      <c r="M29" s="32"/>
      <c r="N29" s="32"/>
      <c r="O29" s="32"/>
      <c r="P29" s="32"/>
      <c r="Q29" s="32"/>
      <c r="R29" s="32"/>
      <c r="S29" s="32"/>
      <c r="T29" s="32"/>
      <c r="U29" s="32"/>
      <c r="V29" s="32"/>
      <c r="W29" s="32"/>
      <c r="X29" s="32"/>
      <c r="Y29" s="32"/>
      <c r="Z29" s="32"/>
      <c r="AA29" s="32"/>
      <c r="AB29" s="32"/>
      <c r="AC29" s="32"/>
      <c r="AD29" s="32"/>
    </row>
    <row r="30" spans="1:30" x14ac:dyDescent="0.3">
      <c r="A30" s="19"/>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row>
    <row r="31" spans="1:30" x14ac:dyDescent="0.3">
      <c r="A31" s="19"/>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row>
    <row r="32" spans="1:30" x14ac:dyDescent="0.3">
      <c r="A32" s="19"/>
      <c r="B32" s="32"/>
      <c r="C32" s="32"/>
      <c r="D32" s="32"/>
      <c r="E32" s="32" t="str">
        <f>IF('Sparklines Pivot'!A13="","",'Sparklines Pivot'!A13)</f>
        <v/>
      </c>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row>
    <row r="33" spans="1:31" x14ac:dyDescent="0.3">
      <c r="A33" s="19"/>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row>
    <row r="34" spans="1:31" x14ac:dyDescent="0.3">
      <c r="A34" s="19"/>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row>
    <row r="35" spans="1:31" x14ac:dyDescent="0.3">
      <c r="A35" s="19"/>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1" x14ac:dyDescent="0.3">
      <c r="A36" s="19"/>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row>
    <row r="37" spans="1:31" x14ac:dyDescent="0.3">
      <c r="A37" s="19"/>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row>
    <row r="38" spans="1:31" x14ac:dyDescent="0.3">
      <c r="A38" s="19"/>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row>
    <row r="39" spans="1:31" x14ac:dyDescent="0.3">
      <c r="A39" s="19"/>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row>
    <row r="40" spans="1:31" x14ac:dyDescent="0.3">
      <c r="A40" s="19"/>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row>
    <row r="41" spans="1:31" x14ac:dyDescent="0.3">
      <c r="A41" s="19"/>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row>
    <row r="42" spans="1:31" x14ac:dyDescent="0.3">
      <c r="A42" s="19"/>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row>
    <row r="43" spans="1:31" x14ac:dyDescent="0.3">
      <c r="A43" s="19"/>
      <c r="B43" s="32"/>
      <c r="C43" s="32" t="s">
        <v>32</v>
      </c>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row>
    <row r="44" spans="1:31" x14ac:dyDescent="0.3">
      <c r="A44" s="19"/>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row>
    <row r="45" spans="1:31" x14ac:dyDescent="0.3">
      <c r="A45" s="19"/>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1" x14ac:dyDescent="0.3">
      <c r="A46" s="19"/>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1" x14ac:dyDescent="0.3">
      <c r="A47" s="19"/>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1" x14ac:dyDescent="0.3">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row>
    <row r="49" spans="1:1" x14ac:dyDescent="0.3">
      <c r="A49" s="19"/>
    </row>
  </sheetData>
  <conditionalFormatting sqref="F23:F29">
    <cfRule type="dataBar" priority="1">
      <dataBar>
        <cfvo type="min"/>
        <cfvo type="max"/>
        <color theme="1" tint="0.499984740745262"/>
      </dataBar>
      <extLst>
        <ext xmlns:x14="http://schemas.microsoft.com/office/spreadsheetml/2009/9/main" uri="{B025F937-C7B1-47D3-B67F-A62EFF666E3E}">
          <x14:id>{CFA9C7CA-A644-4377-A994-6A4EDDC40945}</x14:id>
        </ext>
      </extLst>
    </cfRule>
  </conditionalFormatting>
  <pageMargins left="0.7" right="0.7" top="0.75" bottom="0.75" header="0.3" footer="0.3"/>
  <pageSetup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dataBar" id="{CFA9C7CA-A644-4377-A994-6A4EDDC40945}">
            <x14:dataBar minLength="0" maxLength="100" border="1" negativeBarBorderColorSameAsPositive="0">
              <x14:cfvo type="autoMin"/>
              <x14:cfvo type="autoMax"/>
              <x14:borderColor theme="1" tint="0.499984740745262"/>
              <x14:negativeFillColor rgb="FFFF0000"/>
              <x14:negativeBorderColor rgb="FFFF0000"/>
              <x14:axisColor rgb="FF000000"/>
            </x14:dataBar>
          </x14:cfRule>
          <xm:sqref>F23:F29</xm:sqref>
        </x14:conditionalFormatting>
      </x14:conditionalFormattings>
    </ext>
    <ext xmlns:x14="http://schemas.microsoft.com/office/spreadsheetml/2009/9/main" uri="{05C60535-1F16-4fd2-B633-F4F36F0B64E0}">
      <x14:sparklineGroups xmlns:xm="http://schemas.microsoft.com/office/excel/2006/main">
        <x14:sparklineGroup displayEmptyCellsAs="gap" xr2:uid="{96B6F525-EB30-4017-832B-197E41262B9A}">
          <x14:colorSeries theme="1"/>
          <x14:colorNegative rgb="FF000000"/>
          <x14:colorAxis rgb="FF000000"/>
          <x14:colorMarkers rgb="FF000000"/>
          <x14:colorFirst rgb="FF000000"/>
          <x14:colorLast rgb="FF000000"/>
          <x14:colorHigh rgb="FF000000"/>
          <x14:colorLow rgb="FF000000"/>
          <x14:sparklines>
            <x14:sparkline>
              <xm:f>'Sparklines Pivot'!B6:AZ6</xm:f>
              <xm:sqref>G23</xm:sqref>
            </x14:sparkline>
            <x14:sparkline>
              <xm:f>'Sparklines Pivot'!B7:AZ7</xm:f>
              <xm:sqref>G24</xm:sqref>
            </x14:sparkline>
            <x14:sparkline>
              <xm:f>'Sparklines Pivot'!B8:AZ8</xm:f>
              <xm:sqref>G25</xm:sqref>
            </x14:sparkline>
            <x14:sparkline>
              <xm:f>'Sparklines Pivot'!B9:AZ9</xm:f>
              <xm:sqref>G26</xm:sqref>
            </x14:sparkline>
            <x14:sparkline>
              <xm:f>'Sparklines Pivot'!B10:AZ10</xm:f>
              <xm:sqref>G27</xm:sqref>
            </x14:sparkline>
            <x14:sparkline>
              <xm:f>'Sparklines Pivot'!B11:AZ11</xm:f>
              <xm:sqref>G28</xm:sqref>
            </x14:sparkline>
            <x14:sparkline>
              <xm:f>'Sparklines Pivot'!B12:AZ12</xm:f>
              <xm:sqref>G29</xm:sqref>
            </x14:sparkline>
          </x14:sparklines>
        </x14:sparklineGroup>
        <x14:sparklineGroup displayEmptyCellsAs="gap" xr2:uid="{73B73D88-0DFA-4ABE-9642-198B94C250DA}">
          <x14:colorSeries theme="4"/>
          <x14:colorNegative rgb="FFD00000"/>
          <x14:colorAxis rgb="FF000000"/>
          <x14:colorMarkers rgb="FFD00000"/>
          <x14:colorFirst rgb="FFD00000"/>
          <x14:colorLast rgb="FFD00000"/>
          <x14:colorHigh rgb="FFD00000"/>
          <x14:colorLow rgb="FFD00000"/>
          <x14:sparklines>
            <x14:sparkline>
              <xm:f>'Sparklines Pivot'!B21:BC21</xm:f>
              <xm:sqref>H23</xm:sqref>
            </x14:sparkline>
            <x14:sparkline>
              <xm:f>'Sparklines Pivot'!B22:BC22</xm:f>
              <xm:sqref>H24</xm:sqref>
            </x14:sparkline>
            <x14:sparkline>
              <xm:f>'Sparklines Pivot'!B23:BC23</xm:f>
              <xm:sqref>H25</xm:sqref>
            </x14:sparkline>
            <x14:sparkline>
              <xm:f>'Sparklines Pivot'!B24:BC24</xm:f>
              <xm:sqref>H26</xm:sqref>
            </x14:sparkline>
            <x14:sparkline>
              <xm:f>'Sparklines Pivot'!B25:BC25</xm:f>
              <xm:sqref>H27</xm:sqref>
            </x14:sparkline>
            <x14:sparkline>
              <xm:f>'Sparklines Pivot'!B26:BC26</xm:f>
              <xm:sqref>H28</xm:sqref>
            </x14:sparkline>
            <x14:sparkline>
              <xm:f>'Sparklines Pivot'!B27:BC27</xm:f>
              <xm:sqref>H29</xm:sqref>
            </x14:sparkline>
          </x14:sparklines>
        </x14:sparklineGroup>
        <x14:sparklineGroup displayEmptyCellsAs="gap" xr2:uid="{495219E3-05EB-4607-A702-A0D3811A2808}">
          <x14:colorSeries theme="5"/>
          <x14:colorNegative rgb="FFD00000"/>
          <x14:colorAxis rgb="FF000000"/>
          <x14:colorMarkers rgb="FFD00000"/>
          <x14:colorFirst rgb="FFD00000"/>
          <x14:colorLast rgb="FFD00000"/>
          <x14:colorHigh rgb="FFD00000"/>
          <x14:colorLow rgb="FFD00000"/>
          <x14:sparklines>
            <x14:sparkline>
              <xm:f>'Sparklines Pivot'!B36:BD36</xm:f>
              <xm:sqref>I23</xm:sqref>
            </x14:sparkline>
            <x14:sparkline>
              <xm:f>'Sparklines Pivot'!B37:BD37</xm:f>
              <xm:sqref>I24</xm:sqref>
            </x14:sparkline>
            <x14:sparkline>
              <xm:f>'Sparklines Pivot'!B38:BD38</xm:f>
              <xm:sqref>I25</xm:sqref>
            </x14:sparkline>
            <x14:sparkline>
              <xm:f>'Sparklines Pivot'!B39:BD39</xm:f>
              <xm:sqref>I26</xm:sqref>
            </x14:sparkline>
            <x14:sparkline>
              <xm:f>'Sparklines Pivot'!B40:BD40</xm:f>
              <xm:sqref>I27</xm:sqref>
            </x14:sparkline>
            <x14:sparkline>
              <xm:f>'Sparklines Pivot'!B41:BD41</xm:f>
              <xm:sqref>I28</xm:sqref>
            </x14:sparkline>
            <x14:sparkline>
              <xm:f>'Sparklines Pivot'!B42:BD42</xm:f>
              <xm:sqref>I29</xm:sqref>
            </x14:sparkline>
          </x14:sparklines>
        </x14:sparklineGroup>
      </x14:sparklineGroup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BABC5-61FE-45EA-BCED-AB9A49B833D5}">
  <dimension ref="A3:M92"/>
  <sheetViews>
    <sheetView zoomScale="85" zoomScaleNormal="85" workbookViewId="0">
      <selection activeCell="B7" sqref="B7"/>
    </sheetView>
  </sheetViews>
  <sheetFormatPr defaultRowHeight="14.4" x14ac:dyDescent="0.3"/>
  <cols>
    <col min="1" max="1" width="13.44140625" bestFit="1" customWidth="1"/>
    <col min="2" max="2" width="16.6640625" bestFit="1" customWidth="1"/>
    <col min="3" max="3" width="9.88671875" bestFit="1" customWidth="1"/>
    <col min="4" max="5" width="9.33203125" bestFit="1" customWidth="1"/>
  </cols>
  <sheetData>
    <row r="3" spans="1:3" x14ac:dyDescent="0.3">
      <c r="A3" s="1" t="s">
        <v>0</v>
      </c>
      <c r="B3" t="s">
        <v>30</v>
      </c>
      <c r="C3" t="s">
        <v>31</v>
      </c>
    </row>
    <row r="4" spans="1:3" x14ac:dyDescent="0.3">
      <c r="A4" s="2" t="s">
        <v>2</v>
      </c>
      <c r="B4" s="3"/>
      <c r="C4" s="3"/>
    </row>
    <row r="5" spans="1:3" x14ac:dyDescent="0.3">
      <c r="A5" s="4" t="s">
        <v>3</v>
      </c>
      <c r="B5" s="3"/>
      <c r="C5" s="3"/>
    </row>
    <row r="6" spans="1:3" x14ac:dyDescent="0.3">
      <c r="A6" s="5" t="s">
        <v>4</v>
      </c>
      <c r="B6" s="7">
        <v>17</v>
      </c>
      <c r="C6" s="6"/>
    </row>
    <row r="7" spans="1:3" x14ac:dyDescent="0.3">
      <c r="A7" s="5" t="s">
        <v>5</v>
      </c>
      <c r="B7" s="7">
        <v>17</v>
      </c>
      <c r="C7" s="6"/>
    </row>
    <row r="8" spans="1:3" x14ac:dyDescent="0.3">
      <c r="A8" s="5" t="s">
        <v>6</v>
      </c>
      <c r="B8" s="7">
        <v>17</v>
      </c>
      <c r="C8" s="6"/>
    </row>
    <row r="9" spans="1:3" x14ac:dyDescent="0.3">
      <c r="A9" s="4" t="s">
        <v>22</v>
      </c>
      <c r="B9" s="7">
        <v>17</v>
      </c>
      <c r="C9" s="6"/>
    </row>
    <row r="10" spans="1:3" x14ac:dyDescent="0.3">
      <c r="A10" s="4" t="s">
        <v>7</v>
      </c>
      <c r="B10" s="3"/>
      <c r="C10" s="3"/>
    </row>
    <row r="11" spans="1:3" x14ac:dyDescent="0.3">
      <c r="A11" s="5" t="s">
        <v>8</v>
      </c>
      <c r="B11" s="7">
        <v>17</v>
      </c>
      <c r="C11" s="6"/>
    </row>
    <row r="12" spans="1:3" x14ac:dyDescent="0.3">
      <c r="A12" s="5" t="s">
        <v>9</v>
      </c>
      <c r="B12" s="7">
        <v>17</v>
      </c>
      <c r="C12" s="6"/>
    </row>
    <row r="13" spans="1:3" x14ac:dyDescent="0.3">
      <c r="A13" s="5" t="s">
        <v>10</v>
      </c>
      <c r="B13" s="7">
        <v>17</v>
      </c>
      <c r="C13" s="6"/>
    </row>
    <row r="14" spans="1:3" x14ac:dyDescent="0.3">
      <c r="A14" s="4" t="s">
        <v>23</v>
      </c>
      <c r="B14" s="7">
        <v>17</v>
      </c>
      <c r="C14" s="6"/>
    </row>
    <row r="15" spans="1:3" x14ac:dyDescent="0.3">
      <c r="A15" s="4" t="s">
        <v>11</v>
      </c>
      <c r="B15" s="3"/>
      <c r="C15" s="3"/>
    </row>
    <row r="16" spans="1:3" x14ac:dyDescent="0.3">
      <c r="A16" s="5" t="s">
        <v>12</v>
      </c>
      <c r="B16" s="7">
        <v>17</v>
      </c>
      <c r="C16" s="6"/>
    </row>
    <row r="17" spans="1:13" x14ac:dyDescent="0.3">
      <c r="A17" s="5" t="s">
        <v>13</v>
      </c>
      <c r="B17" s="7">
        <v>17</v>
      </c>
      <c r="C17" s="6"/>
    </row>
    <row r="18" spans="1:13" x14ac:dyDescent="0.3">
      <c r="A18" s="5" t="s">
        <v>14</v>
      </c>
      <c r="B18" s="7">
        <v>17</v>
      </c>
      <c r="C18" s="6"/>
    </row>
    <row r="19" spans="1:13" x14ac:dyDescent="0.3">
      <c r="A19" s="4" t="s">
        <v>24</v>
      </c>
      <c r="B19" s="7">
        <v>17</v>
      </c>
      <c r="C19" s="6"/>
    </row>
    <row r="20" spans="1:13" x14ac:dyDescent="0.3">
      <c r="A20" s="4" t="s">
        <v>15</v>
      </c>
      <c r="B20" s="3"/>
      <c r="C20" s="3"/>
    </row>
    <row r="21" spans="1:13" x14ac:dyDescent="0.3">
      <c r="A21" s="5" t="s">
        <v>16</v>
      </c>
      <c r="B21" s="7">
        <v>17</v>
      </c>
      <c r="C21" s="6"/>
    </row>
    <row r="22" spans="1:13" x14ac:dyDescent="0.3">
      <c r="A22" s="5" t="s">
        <v>17</v>
      </c>
      <c r="B22" s="7">
        <v>18</v>
      </c>
      <c r="C22" s="6">
        <v>1</v>
      </c>
    </row>
    <row r="23" spans="1:13" x14ac:dyDescent="0.3">
      <c r="A23" s="5" t="s">
        <v>18</v>
      </c>
      <c r="B23" s="7">
        <v>18</v>
      </c>
      <c r="C23" s="6"/>
    </row>
    <row r="24" spans="1:13" x14ac:dyDescent="0.3">
      <c r="A24" s="4" t="s">
        <v>25</v>
      </c>
      <c r="B24" s="7">
        <v>18</v>
      </c>
      <c r="C24" s="6">
        <v>1</v>
      </c>
      <c r="M24" t="s">
        <v>32</v>
      </c>
    </row>
    <row r="25" spans="1:13" x14ac:dyDescent="0.3">
      <c r="A25" s="2" t="s">
        <v>26</v>
      </c>
      <c r="B25" s="7">
        <v>18</v>
      </c>
      <c r="C25" s="6">
        <v>1</v>
      </c>
    </row>
    <row r="26" spans="1:13" x14ac:dyDescent="0.3">
      <c r="A26" s="2" t="s">
        <v>19</v>
      </c>
      <c r="B26" s="3"/>
      <c r="C26" s="3"/>
    </row>
    <row r="27" spans="1:13" x14ac:dyDescent="0.3">
      <c r="A27" s="4" t="s">
        <v>3</v>
      </c>
      <c r="B27" s="3"/>
      <c r="C27" s="3"/>
    </row>
    <row r="28" spans="1:13" x14ac:dyDescent="0.3">
      <c r="A28" s="5" t="s">
        <v>4</v>
      </c>
      <c r="B28" s="7">
        <v>17</v>
      </c>
      <c r="C28" s="6"/>
    </row>
    <row r="29" spans="1:13" x14ac:dyDescent="0.3">
      <c r="A29" s="5" t="s">
        <v>5</v>
      </c>
      <c r="B29" s="7">
        <v>18</v>
      </c>
      <c r="C29" s="6"/>
    </row>
    <row r="30" spans="1:13" x14ac:dyDescent="0.3">
      <c r="A30" s="5" t="s">
        <v>6</v>
      </c>
      <c r="B30" s="7">
        <v>18</v>
      </c>
      <c r="C30" s="6"/>
    </row>
    <row r="31" spans="1:13" x14ac:dyDescent="0.3">
      <c r="A31" s="4" t="s">
        <v>22</v>
      </c>
      <c r="B31" s="7">
        <v>18</v>
      </c>
      <c r="C31" s="6"/>
    </row>
    <row r="32" spans="1:13" x14ac:dyDescent="0.3">
      <c r="A32" s="4" t="s">
        <v>7</v>
      </c>
      <c r="B32" s="3"/>
      <c r="C32" s="3"/>
    </row>
    <row r="33" spans="1:3" x14ac:dyDescent="0.3">
      <c r="A33" s="5" t="s">
        <v>8</v>
      </c>
      <c r="B33" s="7">
        <v>18</v>
      </c>
      <c r="C33" s="6"/>
    </row>
    <row r="34" spans="1:3" x14ac:dyDescent="0.3">
      <c r="A34" s="5" t="s">
        <v>9</v>
      </c>
      <c r="B34" s="7">
        <v>18</v>
      </c>
      <c r="C34" s="6"/>
    </row>
    <row r="35" spans="1:3" x14ac:dyDescent="0.3">
      <c r="A35" s="5" t="s">
        <v>10</v>
      </c>
      <c r="B35" s="7">
        <v>18</v>
      </c>
      <c r="C35" s="6"/>
    </row>
    <row r="36" spans="1:3" x14ac:dyDescent="0.3">
      <c r="A36" s="4" t="s">
        <v>23</v>
      </c>
      <c r="B36" s="7">
        <v>18</v>
      </c>
      <c r="C36" s="6"/>
    </row>
    <row r="37" spans="1:3" x14ac:dyDescent="0.3">
      <c r="A37" s="4" t="s">
        <v>11</v>
      </c>
      <c r="B37" s="3"/>
      <c r="C37" s="3"/>
    </row>
    <row r="38" spans="1:3" x14ac:dyDescent="0.3">
      <c r="A38" s="5" t="s">
        <v>12</v>
      </c>
      <c r="B38" s="7">
        <v>18</v>
      </c>
      <c r="C38" s="6"/>
    </row>
    <row r="39" spans="1:3" x14ac:dyDescent="0.3">
      <c r="A39" s="5" t="s">
        <v>13</v>
      </c>
      <c r="B39" s="7">
        <v>18</v>
      </c>
      <c r="C39" s="6"/>
    </row>
    <row r="40" spans="1:3" x14ac:dyDescent="0.3">
      <c r="A40" s="5" t="s">
        <v>14</v>
      </c>
      <c r="B40" s="7">
        <v>18</v>
      </c>
      <c r="C40" s="6"/>
    </row>
    <row r="41" spans="1:3" x14ac:dyDescent="0.3">
      <c r="A41" s="4" t="s">
        <v>24</v>
      </c>
      <c r="B41" s="7">
        <v>18</v>
      </c>
      <c r="C41" s="6"/>
    </row>
    <row r="42" spans="1:3" x14ac:dyDescent="0.3">
      <c r="A42" s="4" t="s">
        <v>15</v>
      </c>
      <c r="B42" s="3"/>
      <c r="C42" s="3"/>
    </row>
    <row r="43" spans="1:3" x14ac:dyDescent="0.3">
      <c r="A43" s="5" t="s">
        <v>16</v>
      </c>
      <c r="B43" s="7">
        <v>18</v>
      </c>
      <c r="C43" s="6"/>
    </row>
    <row r="44" spans="1:3" x14ac:dyDescent="0.3">
      <c r="A44" s="5" t="s">
        <v>17</v>
      </c>
      <c r="B44" s="7">
        <v>18</v>
      </c>
      <c r="C44" s="6"/>
    </row>
    <row r="45" spans="1:3" x14ac:dyDescent="0.3">
      <c r="A45" s="5" t="s">
        <v>18</v>
      </c>
      <c r="B45" s="7">
        <v>18</v>
      </c>
      <c r="C45" s="6"/>
    </row>
    <row r="46" spans="1:3" x14ac:dyDescent="0.3">
      <c r="A46" s="4" t="s">
        <v>25</v>
      </c>
      <c r="B46" s="7">
        <v>18</v>
      </c>
      <c r="C46" s="6"/>
    </row>
    <row r="47" spans="1:3" x14ac:dyDescent="0.3">
      <c r="A47" s="2" t="s">
        <v>27</v>
      </c>
      <c r="B47" s="7">
        <v>18</v>
      </c>
      <c r="C47" s="6"/>
    </row>
    <row r="48" spans="1:3" x14ac:dyDescent="0.3">
      <c r="A48" s="2" t="s">
        <v>20</v>
      </c>
      <c r="B48" s="3"/>
      <c r="C48" s="3"/>
    </row>
    <row r="49" spans="1:3" x14ac:dyDescent="0.3">
      <c r="A49" s="4" t="s">
        <v>3</v>
      </c>
      <c r="B49" s="3"/>
      <c r="C49" s="3"/>
    </row>
    <row r="50" spans="1:3" x14ac:dyDescent="0.3">
      <c r="A50" s="5" t="s">
        <v>4</v>
      </c>
      <c r="B50" s="7">
        <v>18</v>
      </c>
      <c r="C50" s="6"/>
    </row>
    <row r="51" spans="1:3" x14ac:dyDescent="0.3">
      <c r="A51" s="5" t="s">
        <v>5</v>
      </c>
      <c r="B51" s="7">
        <v>18</v>
      </c>
      <c r="C51" s="6"/>
    </row>
    <row r="52" spans="1:3" x14ac:dyDescent="0.3">
      <c r="A52" s="5" t="s">
        <v>6</v>
      </c>
      <c r="B52" s="7">
        <v>18</v>
      </c>
      <c r="C52" s="6"/>
    </row>
    <row r="53" spans="1:3" x14ac:dyDescent="0.3">
      <c r="A53" s="4" t="s">
        <v>22</v>
      </c>
      <c r="B53" s="7">
        <v>18</v>
      </c>
      <c r="C53" s="6"/>
    </row>
    <row r="54" spans="1:3" x14ac:dyDescent="0.3">
      <c r="A54" s="4" t="s">
        <v>7</v>
      </c>
      <c r="B54" s="3"/>
      <c r="C54" s="3"/>
    </row>
    <row r="55" spans="1:3" x14ac:dyDescent="0.3">
      <c r="A55" s="5" t="s">
        <v>8</v>
      </c>
      <c r="B55" s="7">
        <v>18</v>
      </c>
      <c r="C55" s="6"/>
    </row>
    <row r="56" spans="1:3" x14ac:dyDescent="0.3">
      <c r="A56" s="5" t="s">
        <v>9</v>
      </c>
      <c r="B56" s="7">
        <v>19</v>
      </c>
      <c r="C56" s="6">
        <v>1</v>
      </c>
    </row>
    <row r="57" spans="1:3" x14ac:dyDescent="0.3">
      <c r="A57" s="5" t="s">
        <v>10</v>
      </c>
      <c r="B57" s="7">
        <v>20</v>
      </c>
      <c r="C57" s="6">
        <v>1</v>
      </c>
    </row>
    <row r="58" spans="1:3" x14ac:dyDescent="0.3">
      <c r="A58" s="4" t="s">
        <v>23</v>
      </c>
      <c r="B58" s="7">
        <v>20</v>
      </c>
      <c r="C58" s="6">
        <v>2</v>
      </c>
    </row>
    <row r="59" spans="1:3" x14ac:dyDescent="0.3">
      <c r="A59" s="4" t="s">
        <v>11</v>
      </c>
      <c r="B59" s="3"/>
      <c r="C59" s="3"/>
    </row>
    <row r="60" spans="1:3" x14ac:dyDescent="0.3">
      <c r="A60" s="5" t="s">
        <v>12</v>
      </c>
      <c r="B60" s="7">
        <v>21</v>
      </c>
      <c r="C60" s="6">
        <v>1</v>
      </c>
    </row>
    <row r="61" spans="1:3" x14ac:dyDescent="0.3">
      <c r="A61" s="5" t="s">
        <v>13</v>
      </c>
      <c r="B61" s="7">
        <v>20</v>
      </c>
      <c r="C61" s="6"/>
    </row>
    <row r="62" spans="1:3" x14ac:dyDescent="0.3">
      <c r="A62" s="5" t="s">
        <v>14</v>
      </c>
      <c r="B62" s="7">
        <v>20</v>
      </c>
      <c r="C62" s="6"/>
    </row>
    <row r="63" spans="1:3" x14ac:dyDescent="0.3">
      <c r="A63" s="4" t="s">
        <v>24</v>
      </c>
      <c r="B63" s="7">
        <v>20</v>
      </c>
      <c r="C63" s="6">
        <v>1</v>
      </c>
    </row>
    <row r="64" spans="1:3" x14ac:dyDescent="0.3">
      <c r="A64" s="4" t="s">
        <v>15</v>
      </c>
      <c r="B64" s="3"/>
      <c r="C64" s="3"/>
    </row>
    <row r="65" spans="1:3" x14ac:dyDescent="0.3">
      <c r="A65" s="5" t="s">
        <v>16</v>
      </c>
      <c r="B65" s="7">
        <v>20</v>
      </c>
      <c r="C65" s="6"/>
    </row>
    <row r="66" spans="1:3" x14ac:dyDescent="0.3">
      <c r="A66" s="5" t="s">
        <v>17</v>
      </c>
      <c r="B66" s="7">
        <v>20</v>
      </c>
      <c r="C66" s="6"/>
    </row>
    <row r="67" spans="1:3" x14ac:dyDescent="0.3">
      <c r="A67" s="5" t="s">
        <v>18</v>
      </c>
      <c r="B67" s="7">
        <v>21</v>
      </c>
      <c r="C67" s="6">
        <v>1</v>
      </c>
    </row>
    <row r="68" spans="1:3" x14ac:dyDescent="0.3">
      <c r="A68" s="4" t="s">
        <v>25</v>
      </c>
      <c r="B68" s="7">
        <v>21</v>
      </c>
      <c r="C68" s="6">
        <v>1</v>
      </c>
    </row>
    <row r="69" spans="1:3" x14ac:dyDescent="0.3">
      <c r="A69" s="2" t="s">
        <v>28</v>
      </c>
      <c r="B69" s="7">
        <v>21</v>
      </c>
      <c r="C69" s="6">
        <v>4</v>
      </c>
    </row>
    <row r="70" spans="1:3" x14ac:dyDescent="0.3">
      <c r="A70" s="2" t="s">
        <v>21</v>
      </c>
      <c r="B70" s="3"/>
      <c r="C70" s="3"/>
    </row>
    <row r="71" spans="1:3" x14ac:dyDescent="0.3">
      <c r="A71" s="4" t="s">
        <v>3</v>
      </c>
      <c r="B71" s="3"/>
      <c r="C71" s="3"/>
    </row>
    <row r="72" spans="1:3" x14ac:dyDescent="0.3">
      <c r="A72" s="5" t="s">
        <v>4</v>
      </c>
      <c r="B72" s="7">
        <v>22</v>
      </c>
      <c r="C72" s="6">
        <v>1</v>
      </c>
    </row>
    <row r="73" spans="1:3" x14ac:dyDescent="0.3">
      <c r="A73" s="5" t="s">
        <v>5</v>
      </c>
      <c r="B73" s="7">
        <v>22</v>
      </c>
      <c r="C73" s="6"/>
    </row>
    <row r="74" spans="1:3" x14ac:dyDescent="0.3">
      <c r="A74" s="5" t="s">
        <v>6</v>
      </c>
      <c r="B74" s="7">
        <v>23</v>
      </c>
      <c r="C74" s="6">
        <v>1</v>
      </c>
    </row>
    <row r="75" spans="1:3" x14ac:dyDescent="0.3">
      <c r="A75" s="4" t="s">
        <v>22</v>
      </c>
      <c r="B75" s="7">
        <v>23</v>
      </c>
      <c r="C75" s="6">
        <v>2</v>
      </c>
    </row>
    <row r="76" spans="1:3" x14ac:dyDescent="0.3">
      <c r="A76" s="4" t="s">
        <v>7</v>
      </c>
      <c r="B76" s="3"/>
      <c r="C76" s="3"/>
    </row>
    <row r="77" spans="1:3" x14ac:dyDescent="0.3">
      <c r="A77" s="5" t="s">
        <v>8</v>
      </c>
      <c r="B77" s="7">
        <v>23</v>
      </c>
      <c r="C77" s="6"/>
    </row>
    <row r="78" spans="1:3" x14ac:dyDescent="0.3">
      <c r="A78" s="5" t="s">
        <v>9</v>
      </c>
      <c r="B78" s="7">
        <v>23</v>
      </c>
      <c r="C78" s="6"/>
    </row>
    <row r="79" spans="1:3" x14ac:dyDescent="0.3">
      <c r="A79" s="5" t="s">
        <v>10</v>
      </c>
      <c r="B79" s="7">
        <v>24</v>
      </c>
      <c r="C79" s="6">
        <v>1</v>
      </c>
    </row>
    <row r="80" spans="1:3" x14ac:dyDescent="0.3">
      <c r="A80" s="4" t="s">
        <v>23</v>
      </c>
      <c r="B80" s="7">
        <v>24</v>
      </c>
      <c r="C80" s="6">
        <v>1</v>
      </c>
    </row>
    <row r="81" spans="1:3" x14ac:dyDescent="0.3">
      <c r="A81" s="4" t="s">
        <v>11</v>
      </c>
      <c r="B81" s="3"/>
      <c r="C81" s="3"/>
    </row>
    <row r="82" spans="1:3" x14ac:dyDescent="0.3">
      <c r="A82" s="5" t="s">
        <v>12</v>
      </c>
      <c r="B82" s="7">
        <v>26</v>
      </c>
      <c r="C82" s="6">
        <v>2</v>
      </c>
    </row>
    <row r="83" spans="1:3" x14ac:dyDescent="0.3">
      <c r="A83" s="5" t="s">
        <v>13</v>
      </c>
      <c r="B83" s="7">
        <v>25</v>
      </c>
      <c r="C83" s="6">
        <v>3</v>
      </c>
    </row>
    <row r="84" spans="1:3" x14ac:dyDescent="0.3">
      <c r="A84" s="5" t="s">
        <v>14</v>
      </c>
      <c r="B84" s="7">
        <v>25</v>
      </c>
      <c r="C84" s="6">
        <v>1</v>
      </c>
    </row>
    <row r="85" spans="1:3" x14ac:dyDescent="0.3">
      <c r="A85" s="4" t="s">
        <v>24</v>
      </c>
      <c r="B85" s="7">
        <v>25</v>
      </c>
      <c r="C85" s="6">
        <v>6</v>
      </c>
    </row>
    <row r="86" spans="1:3" x14ac:dyDescent="0.3">
      <c r="A86" s="4" t="s">
        <v>15</v>
      </c>
      <c r="B86" s="3"/>
      <c r="C86" s="3"/>
    </row>
    <row r="87" spans="1:3" x14ac:dyDescent="0.3">
      <c r="A87" s="5" t="s">
        <v>16</v>
      </c>
      <c r="B87" s="7">
        <v>24</v>
      </c>
      <c r="C87" s="6"/>
    </row>
    <row r="88" spans="1:3" x14ac:dyDescent="0.3">
      <c r="A88" s="5" t="s">
        <v>17</v>
      </c>
      <c r="B88" s="7">
        <v>24</v>
      </c>
      <c r="C88" s="6"/>
    </row>
    <row r="89" spans="1:3" x14ac:dyDescent="0.3">
      <c r="A89" s="5" t="s">
        <v>18</v>
      </c>
      <c r="B89" s="7">
        <v>24</v>
      </c>
      <c r="C89" s="6"/>
    </row>
    <row r="90" spans="1:3" x14ac:dyDescent="0.3">
      <c r="A90" s="4" t="s">
        <v>25</v>
      </c>
      <c r="B90" s="7">
        <v>24</v>
      </c>
      <c r="C90" s="6"/>
    </row>
    <row r="91" spans="1:3" x14ac:dyDescent="0.3">
      <c r="A91" s="2" t="s">
        <v>29</v>
      </c>
      <c r="B91" s="7">
        <v>24</v>
      </c>
      <c r="C91" s="6">
        <v>9</v>
      </c>
    </row>
    <row r="92" spans="1:3" x14ac:dyDescent="0.3">
      <c r="A92" s="2" t="s">
        <v>1</v>
      </c>
      <c r="B92" s="7">
        <v>24</v>
      </c>
      <c r="C92" s="6">
        <v>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09EA4-7C24-4C9C-A680-C83492999270}">
  <dimension ref="A3:D26"/>
  <sheetViews>
    <sheetView workbookViewId="0">
      <selection activeCell="G22" sqref="G22"/>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3" spans="1:4" x14ac:dyDescent="0.3">
      <c r="A3" s="1" t="s">
        <v>30</v>
      </c>
      <c r="B3" s="1" t="s">
        <v>42</v>
      </c>
    </row>
    <row r="4" spans="1:4" x14ac:dyDescent="0.3">
      <c r="A4" s="1" t="s">
        <v>0</v>
      </c>
      <c r="B4" t="s">
        <v>43</v>
      </c>
      <c r="C4" t="s">
        <v>44</v>
      </c>
      <c r="D4" t="s">
        <v>1</v>
      </c>
    </row>
    <row r="5" spans="1:4" x14ac:dyDescent="0.3">
      <c r="A5" s="2" t="s">
        <v>33</v>
      </c>
      <c r="B5" s="3"/>
      <c r="C5" s="3"/>
      <c r="D5" s="3"/>
    </row>
    <row r="6" spans="1:4" x14ac:dyDescent="0.3">
      <c r="A6" s="4" t="s">
        <v>40</v>
      </c>
      <c r="B6" s="7">
        <v>13</v>
      </c>
      <c r="C6" s="7">
        <v>6</v>
      </c>
      <c r="D6" s="7">
        <v>19</v>
      </c>
    </row>
    <row r="7" spans="1:4" x14ac:dyDescent="0.3">
      <c r="A7" s="4" t="s">
        <v>41</v>
      </c>
      <c r="B7" s="7">
        <v>4</v>
      </c>
      <c r="C7" s="7">
        <v>9</v>
      </c>
      <c r="D7" s="7">
        <v>13</v>
      </c>
    </row>
    <row r="8" spans="1:4" x14ac:dyDescent="0.3">
      <c r="A8" s="2" t="s">
        <v>34</v>
      </c>
      <c r="B8" s="3"/>
      <c r="C8" s="3"/>
      <c r="D8" s="3"/>
    </row>
    <row r="9" spans="1:4" x14ac:dyDescent="0.3">
      <c r="A9" s="4" t="s">
        <v>40</v>
      </c>
      <c r="B9" s="7">
        <v>17</v>
      </c>
      <c r="C9" s="7">
        <v>5</v>
      </c>
      <c r="D9" s="7">
        <v>22</v>
      </c>
    </row>
    <row r="10" spans="1:4" x14ac:dyDescent="0.3">
      <c r="A10" s="4" t="s">
        <v>41</v>
      </c>
      <c r="B10" s="7">
        <v>5</v>
      </c>
      <c r="C10" s="7">
        <v>5</v>
      </c>
      <c r="D10" s="7">
        <v>10</v>
      </c>
    </row>
    <row r="11" spans="1:4" x14ac:dyDescent="0.3">
      <c r="A11" s="2" t="s">
        <v>35</v>
      </c>
      <c r="B11" s="3"/>
      <c r="C11" s="3"/>
      <c r="D11" s="3"/>
    </row>
    <row r="12" spans="1:4" x14ac:dyDescent="0.3">
      <c r="A12" s="4" t="s">
        <v>40</v>
      </c>
      <c r="B12" s="7">
        <v>8</v>
      </c>
      <c r="C12" s="7">
        <v>6</v>
      </c>
      <c r="D12" s="7">
        <v>14</v>
      </c>
    </row>
    <row r="13" spans="1:4" x14ac:dyDescent="0.3">
      <c r="A13" s="4" t="s">
        <v>41</v>
      </c>
      <c r="B13" s="7">
        <v>6</v>
      </c>
      <c r="C13" s="7">
        <v>21</v>
      </c>
      <c r="D13" s="7">
        <v>27</v>
      </c>
    </row>
    <row r="14" spans="1:4" x14ac:dyDescent="0.3">
      <c r="A14" s="2" t="s">
        <v>36</v>
      </c>
      <c r="B14" s="3"/>
      <c r="C14" s="3"/>
      <c r="D14" s="3"/>
    </row>
    <row r="15" spans="1:4" x14ac:dyDescent="0.3">
      <c r="A15" s="4" t="s">
        <v>40</v>
      </c>
      <c r="B15" s="7">
        <v>15</v>
      </c>
      <c r="C15" s="7">
        <v>7</v>
      </c>
      <c r="D15" s="7">
        <v>22</v>
      </c>
    </row>
    <row r="16" spans="1:4" x14ac:dyDescent="0.3">
      <c r="A16" s="4" t="s">
        <v>41</v>
      </c>
      <c r="B16" s="7">
        <v>5</v>
      </c>
      <c r="C16" s="7">
        <v>9</v>
      </c>
      <c r="D16" s="7">
        <v>14</v>
      </c>
    </row>
    <row r="17" spans="1:4" x14ac:dyDescent="0.3">
      <c r="A17" s="2" t="s">
        <v>37</v>
      </c>
      <c r="B17" s="3"/>
      <c r="C17" s="3"/>
      <c r="D17" s="3"/>
    </row>
    <row r="18" spans="1:4" x14ac:dyDescent="0.3">
      <c r="A18" s="4" t="s">
        <v>40</v>
      </c>
      <c r="B18" s="7">
        <v>15</v>
      </c>
      <c r="C18" s="7">
        <v>12</v>
      </c>
      <c r="D18" s="7">
        <v>27</v>
      </c>
    </row>
    <row r="19" spans="1:4" x14ac:dyDescent="0.3">
      <c r="A19" s="4" t="s">
        <v>41</v>
      </c>
      <c r="B19" s="7">
        <v>6</v>
      </c>
      <c r="C19" s="7">
        <v>5</v>
      </c>
      <c r="D19" s="7">
        <v>11</v>
      </c>
    </row>
    <row r="20" spans="1:4" x14ac:dyDescent="0.3">
      <c r="A20" s="2" t="s">
        <v>38</v>
      </c>
      <c r="B20" s="3"/>
      <c r="C20" s="3"/>
      <c r="D20" s="3"/>
    </row>
    <row r="21" spans="1:4" x14ac:dyDescent="0.3">
      <c r="A21" s="4" t="s">
        <v>40</v>
      </c>
      <c r="B21" s="7">
        <v>18</v>
      </c>
      <c r="C21" s="7">
        <v>11</v>
      </c>
      <c r="D21" s="7">
        <v>29</v>
      </c>
    </row>
    <row r="22" spans="1:4" x14ac:dyDescent="0.3">
      <c r="A22" s="4" t="s">
        <v>41</v>
      </c>
      <c r="B22" s="7">
        <v>8</v>
      </c>
      <c r="C22" s="7">
        <v>11</v>
      </c>
      <c r="D22" s="7">
        <v>19</v>
      </c>
    </row>
    <row r="23" spans="1:4" x14ac:dyDescent="0.3">
      <c r="A23" s="2" t="s">
        <v>39</v>
      </c>
      <c r="B23" s="3"/>
      <c r="C23" s="3"/>
      <c r="D23" s="3"/>
    </row>
    <row r="24" spans="1:4" x14ac:dyDescent="0.3">
      <c r="A24" s="4" t="s">
        <v>40</v>
      </c>
      <c r="B24" s="7">
        <v>6</v>
      </c>
      <c r="C24" s="7">
        <v>3</v>
      </c>
      <c r="D24" s="7">
        <v>9</v>
      </c>
    </row>
    <row r="25" spans="1:4" x14ac:dyDescent="0.3">
      <c r="A25" s="4" t="s">
        <v>41</v>
      </c>
      <c r="B25" s="7">
        <v>6</v>
      </c>
      <c r="C25" s="7">
        <v>8</v>
      </c>
      <c r="D25" s="7">
        <v>14</v>
      </c>
    </row>
    <row r="26" spans="1:4" x14ac:dyDescent="0.3">
      <c r="A26" s="2" t="s">
        <v>1</v>
      </c>
      <c r="B26" s="7">
        <v>132</v>
      </c>
      <c r="C26" s="7">
        <v>118</v>
      </c>
      <c r="D26" s="7">
        <v>250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794E0-9B63-4298-9041-96DD4626301C}">
  <dimension ref="A3:D26"/>
  <sheetViews>
    <sheetView zoomScale="70" zoomScaleNormal="70" workbookViewId="0">
      <selection activeCell="K31" sqref="K31"/>
    </sheetView>
  </sheetViews>
  <sheetFormatPr defaultRowHeight="14.4" x14ac:dyDescent="0.3"/>
  <cols>
    <col min="1" max="1" width="22.33203125" bestFit="1" customWidth="1"/>
    <col min="2" max="2" width="16.77734375" bestFit="1" customWidth="1"/>
    <col min="3" max="3" width="3.33203125" bestFit="1" customWidth="1"/>
    <col min="4" max="4" width="11.109375" bestFit="1" customWidth="1"/>
    <col min="5" max="5" width="21.5546875" bestFit="1" customWidth="1"/>
    <col min="6" max="6" width="28.109375" bestFit="1" customWidth="1"/>
    <col min="7" max="7" width="26.33203125" bestFit="1" customWidth="1"/>
  </cols>
  <sheetData>
    <row r="3" spans="1:4" x14ac:dyDescent="0.3">
      <c r="A3" s="1" t="s">
        <v>45</v>
      </c>
      <c r="B3" s="1" t="s">
        <v>42</v>
      </c>
    </row>
    <row r="4" spans="1:4" x14ac:dyDescent="0.3">
      <c r="A4" s="1" t="s">
        <v>0</v>
      </c>
      <c r="B4" t="s">
        <v>43</v>
      </c>
      <c r="C4" t="s">
        <v>44</v>
      </c>
      <c r="D4" t="s">
        <v>1</v>
      </c>
    </row>
    <row r="5" spans="1:4" x14ac:dyDescent="0.3">
      <c r="A5" s="2" t="s">
        <v>33</v>
      </c>
      <c r="B5" s="3"/>
      <c r="C5" s="3"/>
      <c r="D5" s="3"/>
    </row>
    <row r="6" spans="1:4" x14ac:dyDescent="0.3">
      <c r="A6" s="4" t="s">
        <v>40</v>
      </c>
      <c r="B6" s="6">
        <v>77.358571428571423</v>
      </c>
      <c r="C6" s="6">
        <v>23.478333333333335</v>
      </c>
      <c r="D6" s="6">
        <v>61.194500000000005</v>
      </c>
    </row>
    <row r="7" spans="1:4" x14ac:dyDescent="0.3">
      <c r="A7" s="4" t="s">
        <v>41</v>
      </c>
      <c r="B7" s="6">
        <v>113.4325</v>
      </c>
      <c r="C7" s="6">
        <v>46.662222222222219</v>
      </c>
      <c r="D7" s="6">
        <v>67.206923076923076</v>
      </c>
    </row>
    <row r="8" spans="1:4" x14ac:dyDescent="0.3">
      <c r="A8" s="2" t="s">
        <v>34</v>
      </c>
      <c r="B8" s="3"/>
      <c r="C8" s="3"/>
      <c r="D8" s="3"/>
    </row>
    <row r="9" spans="1:4" x14ac:dyDescent="0.3">
      <c r="A9" s="4" t="s">
        <v>40</v>
      </c>
      <c r="B9" s="6">
        <v>105.16176470588235</v>
      </c>
      <c r="C9" s="6">
        <v>20.942</v>
      </c>
      <c r="D9" s="6">
        <v>86.020909090909086</v>
      </c>
    </row>
    <row r="10" spans="1:4" x14ac:dyDescent="0.3">
      <c r="A10" s="4" t="s">
        <v>41</v>
      </c>
      <c r="B10" s="6">
        <v>60.653999999999996</v>
      </c>
      <c r="C10" s="6">
        <v>5.0060000000000002</v>
      </c>
      <c r="D10" s="6">
        <v>32.83</v>
      </c>
    </row>
    <row r="11" spans="1:4" x14ac:dyDescent="0.3">
      <c r="A11" s="2" t="s">
        <v>35</v>
      </c>
      <c r="B11" s="3"/>
      <c r="C11" s="3"/>
      <c r="D11" s="3"/>
    </row>
    <row r="12" spans="1:4" x14ac:dyDescent="0.3">
      <c r="A12" s="4" t="s">
        <v>40</v>
      </c>
      <c r="B12" s="6">
        <v>58.195</v>
      </c>
      <c r="C12" s="6">
        <v>15.788333333333334</v>
      </c>
      <c r="D12" s="6">
        <v>40.020714285714284</v>
      </c>
    </row>
    <row r="13" spans="1:4" x14ac:dyDescent="0.3">
      <c r="A13" s="4" t="s">
        <v>41</v>
      </c>
      <c r="B13" s="6">
        <v>137.75666666666666</v>
      </c>
      <c r="C13" s="6">
        <v>13.916190476190476</v>
      </c>
      <c r="D13" s="6">
        <v>41.436296296296298</v>
      </c>
    </row>
    <row r="14" spans="1:4" x14ac:dyDescent="0.3">
      <c r="A14" s="2" t="s">
        <v>36</v>
      </c>
      <c r="B14" s="3"/>
      <c r="C14" s="3"/>
      <c r="D14" s="3"/>
    </row>
    <row r="15" spans="1:4" x14ac:dyDescent="0.3">
      <c r="A15" s="4" t="s">
        <v>40</v>
      </c>
      <c r="B15" s="6">
        <v>97.128</v>
      </c>
      <c r="C15" s="6">
        <v>11.077142857142858</v>
      </c>
      <c r="D15" s="6">
        <v>69.74818181818182</v>
      </c>
    </row>
    <row r="16" spans="1:4" x14ac:dyDescent="0.3">
      <c r="A16" s="4" t="s">
        <v>41</v>
      </c>
      <c r="B16" s="6">
        <v>67.046000000000006</v>
      </c>
      <c r="C16" s="6">
        <v>19.707777777777778</v>
      </c>
      <c r="D16" s="6">
        <v>36.614285714285714</v>
      </c>
    </row>
    <row r="17" spans="1:4" x14ac:dyDescent="0.3">
      <c r="A17" s="2" t="s">
        <v>37</v>
      </c>
      <c r="B17" s="3"/>
      <c r="C17" s="3"/>
      <c r="D17" s="3"/>
    </row>
    <row r="18" spans="1:4" x14ac:dyDescent="0.3">
      <c r="A18" s="4" t="s">
        <v>40</v>
      </c>
      <c r="B18" s="6">
        <v>89.590666666666664</v>
      </c>
      <c r="C18" s="6">
        <v>6.5292307692307689</v>
      </c>
      <c r="D18" s="6">
        <v>51.026428571428575</v>
      </c>
    </row>
    <row r="19" spans="1:4" x14ac:dyDescent="0.3">
      <c r="A19" s="4" t="s">
        <v>41</v>
      </c>
      <c r="B19" s="6">
        <v>115.45</v>
      </c>
      <c r="C19" s="6">
        <v>42.314</v>
      </c>
      <c r="D19" s="6">
        <v>82.206363636363633</v>
      </c>
    </row>
    <row r="20" spans="1:4" x14ac:dyDescent="0.3">
      <c r="A20" s="2" t="s">
        <v>38</v>
      </c>
      <c r="B20" s="3"/>
      <c r="C20" s="3"/>
      <c r="D20" s="3"/>
    </row>
    <row r="21" spans="1:4" x14ac:dyDescent="0.3">
      <c r="A21" s="4" t="s">
        <v>40</v>
      </c>
      <c r="B21" s="6">
        <v>61.881666666666661</v>
      </c>
      <c r="C21" s="6">
        <v>14.959090909090911</v>
      </c>
      <c r="D21" s="6">
        <v>44.083448275862068</v>
      </c>
    </row>
    <row r="22" spans="1:4" x14ac:dyDescent="0.3">
      <c r="A22" s="4" t="s">
        <v>41</v>
      </c>
      <c r="B22" s="6">
        <v>60.097499999999997</v>
      </c>
      <c r="C22" s="6">
        <v>30.227272727272727</v>
      </c>
      <c r="D22" s="6">
        <v>42.804210526315785</v>
      </c>
    </row>
    <row r="23" spans="1:4" x14ac:dyDescent="0.3">
      <c r="A23" s="2" t="s">
        <v>39</v>
      </c>
      <c r="B23" s="3"/>
      <c r="C23" s="3"/>
      <c r="D23" s="3"/>
    </row>
    <row r="24" spans="1:4" x14ac:dyDescent="0.3">
      <c r="A24" s="4" t="s">
        <v>40</v>
      </c>
      <c r="B24" s="6">
        <v>89.726666666666674</v>
      </c>
      <c r="C24" s="6">
        <v>5.09</v>
      </c>
      <c r="D24" s="6">
        <v>61.514444444444443</v>
      </c>
    </row>
    <row r="25" spans="1:4" x14ac:dyDescent="0.3">
      <c r="A25" s="4" t="s">
        <v>41</v>
      </c>
      <c r="B25" s="6">
        <v>67.471666666666664</v>
      </c>
      <c r="C25" s="6">
        <v>28.251249999999999</v>
      </c>
      <c r="D25" s="6">
        <v>45.06</v>
      </c>
    </row>
    <row r="26" spans="1:4" x14ac:dyDescent="0.3">
      <c r="A26" s="2" t="s">
        <v>1</v>
      </c>
      <c r="B26" s="6">
        <v>84.860300751879706</v>
      </c>
      <c r="C26" s="6">
        <v>19.892689075630251</v>
      </c>
      <c r="D26" s="6">
        <v>54.181150793650794</v>
      </c>
    </row>
  </sheetData>
  <pageMargins left="0.7" right="0.7" top="0.75" bottom="0.75" header="0.3" footer="0.3"/>
  <pageSetup orientation="portrait" horizontalDpi="300" verticalDpi="3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DED5-C1A0-4872-94A0-B91CAC676C75}">
  <dimension ref="A3:C6"/>
  <sheetViews>
    <sheetView workbookViewId="0">
      <selection activeCell="M17" sqref="M17"/>
    </sheetView>
  </sheetViews>
  <sheetFormatPr defaultRowHeight="14.4" x14ac:dyDescent="0.3"/>
  <cols>
    <col min="1" max="1" width="12.5546875" bestFit="1" customWidth="1"/>
    <col min="2" max="2" width="10.88671875" bestFit="1" customWidth="1"/>
    <col min="3" max="3" width="8.77734375" bestFit="1" customWidth="1"/>
    <col min="4" max="4" width="21.5546875" bestFit="1" customWidth="1"/>
  </cols>
  <sheetData>
    <row r="3" spans="1:3" x14ac:dyDescent="0.3">
      <c r="A3" s="1" t="s">
        <v>0</v>
      </c>
      <c r="B3" t="s">
        <v>53</v>
      </c>
      <c r="C3" t="s">
        <v>54</v>
      </c>
    </row>
    <row r="4" spans="1:3" x14ac:dyDescent="0.3">
      <c r="A4" s="2" t="s">
        <v>20</v>
      </c>
      <c r="B4" s="6">
        <v>1</v>
      </c>
      <c r="C4" s="3">
        <v>0</v>
      </c>
    </row>
    <row r="5" spans="1:3" x14ac:dyDescent="0.3">
      <c r="A5" s="2" t="s">
        <v>21</v>
      </c>
      <c r="B5" s="6">
        <v>6</v>
      </c>
      <c r="C5" s="3">
        <v>5</v>
      </c>
    </row>
    <row r="6" spans="1:3" x14ac:dyDescent="0.3">
      <c r="A6" s="2" t="s">
        <v>1</v>
      </c>
      <c r="B6" s="6">
        <v>7</v>
      </c>
      <c r="C6" s="3">
        <v>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073CC-D44B-4B75-880E-DBF6C41F5D35}">
  <dimension ref="A3:D7"/>
  <sheetViews>
    <sheetView topLeftCell="B1" workbookViewId="0">
      <selection activeCell="H21" sqref="H21"/>
    </sheetView>
  </sheetViews>
  <sheetFormatPr defaultRowHeight="14.4" x14ac:dyDescent="0.3"/>
  <cols>
    <col min="1" max="1" width="12.5546875" bestFit="1" customWidth="1"/>
    <col min="2" max="2" width="15.5546875" bestFit="1" customWidth="1"/>
    <col min="3" max="3" width="9.33203125" bestFit="1" customWidth="1"/>
    <col min="4" max="5" width="10.77734375" bestFit="1" customWidth="1"/>
    <col min="6" max="6" width="9.33203125" bestFit="1" customWidth="1"/>
    <col min="7" max="7" width="15.6640625" bestFit="1" customWidth="1"/>
    <col min="8" max="8" width="13.5546875" bestFit="1" customWidth="1"/>
  </cols>
  <sheetData>
    <row r="3" spans="1:4" x14ac:dyDescent="0.3">
      <c r="A3" s="1" t="s">
        <v>53</v>
      </c>
      <c r="B3" s="1" t="s">
        <v>42</v>
      </c>
    </row>
    <row r="4" spans="1:4" x14ac:dyDescent="0.3">
      <c r="A4" s="1" t="s">
        <v>0</v>
      </c>
      <c r="B4" t="s">
        <v>55</v>
      </c>
      <c r="C4" t="s">
        <v>56</v>
      </c>
      <c r="D4" t="s">
        <v>1</v>
      </c>
    </row>
    <row r="5" spans="1:4" x14ac:dyDescent="0.3">
      <c r="A5" s="2" t="s">
        <v>20</v>
      </c>
      <c r="B5" s="6">
        <v>1</v>
      </c>
      <c r="C5" s="6"/>
      <c r="D5" s="6">
        <v>1</v>
      </c>
    </row>
    <row r="6" spans="1:4" x14ac:dyDescent="0.3">
      <c r="A6" s="2" t="s">
        <v>21</v>
      </c>
      <c r="B6" s="6">
        <v>1</v>
      </c>
      <c r="C6" s="6">
        <v>5</v>
      </c>
      <c r="D6" s="6">
        <v>6</v>
      </c>
    </row>
    <row r="7" spans="1:4" x14ac:dyDescent="0.3">
      <c r="A7" s="2" t="s">
        <v>1</v>
      </c>
      <c r="B7" s="6">
        <v>2</v>
      </c>
      <c r="C7" s="6">
        <v>5</v>
      </c>
      <c r="D7" s="6">
        <v>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3DAF8-4FCD-46CC-A735-24EF4B43933E}">
  <dimension ref="A3:D35"/>
  <sheetViews>
    <sheetView workbookViewId="0">
      <selection activeCell="H16" sqref="H16"/>
    </sheetView>
  </sheetViews>
  <sheetFormatPr defaultRowHeight="14.4" x14ac:dyDescent="0.3"/>
  <cols>
    <col min="1" max="1" width="12.5546875" bestFit="1" customWidth="1"/>
    <col min="2" max="2" width="15.5546875" bestFit="1" customWidth="1"/>
    <col min="3" max="3" width="8" bestFit="1" customWidth="1"/>
    <col min="4" max="4" width="10.77734375" bestFit="1" customWidth="1"/>
  </cols>
  <sheetData>
    <row r="3" spans="1:4" x14ac:dyDescent="0.3">
      <c r="A3" s="1" t="s">
        <v>0</v>
      </c>
      <c r="B3" t="s">
        <v>30</v>
      </c>
    </row>
    <row r="4" spans="1:4" x14ac:dyDescent="0.3">
      <c r="A4" s="2" t="s">
        <v>40</v>
      </c>
      <c r="B4" s="7">
        <v>65</v>
      </c>
    </row>
    <row r="5" spans="1:4" x14ac:dyDescent="0.3">
      <c r="A5" s="2" t="s">
        <v>41</v>
      </c>
      <c r="B5" s="7">
        <v>24</v>
      </c>
    </row>
    <row r="6" spans="1:4" x14ac:dyDescent="0.3">
      <c r="A6" s="2" t="s">
        <v>1</v>
      </c>
      <c r="B6" s="7">
        <v>89</v>
      </c>
    </row>
    <row r="10" spans="1:4" x14ac:dyDescent="0.3">
      <c r="A10" s="1" t="s">
        <v>30</v>
      </c>
      <c r="B10" s="1" t="s">
        <v>42</v>
      </c>
    </row>
    <row r="11" spans="1:4" x14ac:dyDescent="0.3">
      <c r="A11" s="1" t="s">
        <v>0</v>
      </c>
      <c r="B11" t="s">
        <v>40</v>
      </c>
      <c r="C11" t="s">
        <v>41</v>
      </c>
      <c r="D11" t="s">
        <v>1</v>
      </c>
    </row>
    <row r="12" spans="1:4" x14ac:dyDescent="0.3">
      <c r="A12" s="2" t="s">
        <v>60</v>
      </c>
      <c r="B12" s="8">
        <v>0.55384615384615388</v>
      </c>
      <c r="C12" s="8">
        <v>0.5</v>
      </c>
      <c r="D12" s="8">
        <v>0.5393258426966292</v>
      </c>
    </row>
    <row r="13" spans="1:4" x14ac:dyDescent="0.3">
      <c r="A13" s="2" t="s">
        <v>59</v>
      </c>
      <c r="B13" s="8">
        <v>0.44615384615384618</v>
      </c>
      <c r="C13" s="8">
        <v>0.5</v>
      </c>
      <c r="D13" s="8">
        <v>0.4606741573033708</v>
      </c>
    </row>
    <row r="14" spans="1:4" x14ac:dyDescent="0.3">
      <c r="A14" s="2" t="s">
        <v>1</v>
      </c>
      <c r="B14" s="8">
        <v>1</v>
      </c>
      <c r="C14" s="8">
        <v>1</v>
      </c>
      <c r="D14" s="8">
        <v>1</v>
      </c>
    </row>
    <row r="17" spans="1:4" x14ac:dyDescent="0.3">
      <c r="A17" s="1" t="s">
        <v>30</v>
      </c>
      <c r="B17" s="1" t="s">
        <v>42</v>
      </c>
    </row>
    <row r="18" spans="1:4" x14ac:dyDescent="0.3">
      <c r="A18" s="1" t="s">
        <v>0</v>
      </c>
      <c r="B18" t="s">
        <v>40</v>
      </c>
      <c r="C18" t="s">
        <v>41</v>
      </c>
      <c r="D18" t="s">
        <v>1</v>
      </c>
    </row>
    <row r="19" spans="1:4" x14ac:dyDescent="0.3">
      <c r="A19" s="2" t="s">
        <v>43</v>
      </c>
      <c r="B19" s="8">
        <v>0.65</v>
      </c>
      <c r="C19" s="8">
        <v>0.44444444444444442</v>
      </c>
      <c r="D19" s="8">
        <v>0.57792207792207795</v>
      </c>
    </row>
    <row r="20" spans="1:4" x14ac:dyDescent="0.3">
      <c r="A20" s="2" t="s">
        <v>44</v>
      </c>
      <c r="B20" s="8">
        <v>0.35</v>
      </c>
      <c r="C20" s="8">
        <v>0.55555555555555558</v>
      </c>
      <c r="D20" s="8">
        <v>0.42207792207792205</v>
      </c>
    </row>
    <row r="21" spans="1:4" x14ac:dyDescent="0.3">
      <c r="A21" s="2" t="s">
        <v>1</v>
      </c>
      <c r="B21" s="8">
        <v>1</v>
      </c>
      <c r="C21" s="8">
        <v>1</v>
      </c>
      <c r="D21" s="8">
        <v>1</v>
      </c>
    </row>
    <row r="24" spans="1:4" x14ac:dyDescent="0.3">
      <c r="A24" s="1" t="s">
        <v>30</v>
      </c>
      <c r="B24" s="1" t="s">
        <v>42</v>
      </c>
    </row>
    <row r="25" spans="1:4" x14ac:dyDescent="0.3">
      <c r="A25" s="1" t="s">
        <v>0</v>
      </c>
      <c r="B25" t="s">
        <v>40</v>
      </c>
      <c r="C25" t="s">
        <v>41</v>
      </c>
      <c r="D25" t="s">
        <v>1</v>
      </c>
    </row>
    <row r="26" spans="1:4" x14ac:dyDescent="0.3">
      <c r="A26" s="2" t="s">
        <v>63</v>
      </c>
      <c r="B26" s="7">
        <v>15</v>
      </c>
      <c r="C26" s="7">
        <v>5</v>
      </c>
      <c r="D26" s="7">
        <v>20</v>
      </c>
    </row>
    <row r="27" spans="1:4" x14ac:dyDescent="0.3">
      <c r="A27" s="2" t="s">
        <v>64</v>
      </c>
      <c r="B27" s="7">
        <v>31</v>
      </c>
      <c r="C27" s="7">
        <v>9</v>
      </c>
      <c r="D27" s="7">
        <v>40</v>
      </c>
    </row>
    <row r="28" spans="1:4" x14ac:dyDescent="0.3">
      <c r="A28" s="2" t="s">
        <v>65</v>
      </c>
      <c r="B28" s="7">
        <v>19</v>
      </c>
      <c r="C28" s="7">
        <v>10</v>
      </c>
      <c r="D28" s="7">
        <v>29</v>
      </c>
    </row>
    <row r="29" spans="1:4" x14ac:dyDescent="0.3">
      <c r="A29" s="2" t="s">
        <v>1</v>
      </c>
      <c r="B29" s="7">
        <v>65</v>
      </c>
      <c r="C29" s="7">
        <v>24</v>
      </c>
      <c r="D29" s="7">
        <v>89</v>
      </c>
    </row>
    <row r="31" spans="1:4" x14ac:dyDescent="0.3">
      <c r="A31" s="1" t="s">
        <v>66</v>
      </c>
      <c r="B31" s="1" t="s">
        <v>42</v>
      </c>
    </row>
    <row r="32" spans="1:4" x14ac:dyDescent="0.3">
      <c r="A32" s="1" t="s">
        <v>0</v>
      </c>
      <c r="B32" t="s">
        <v>40</v>
      </c>
      <c r="C32" t="s">
        <v>41</v>
      </c>
      <c r="D32" t="s">
        <v>1</v>
      </c>
    </row>
    <row r="33" spans="1:4" x14ac:dyDescent="0.3">
      <c r="A33" s="2" t="s">
        <v>20</v>
      </c>
      <c r="B33" s="9">
        <v>0.7142857142857143</v>
      </c>
      <c r="C33" s="9">
        <v>1.173913043478261</v>
      </c>
      <c r="D33" s="9">
        <v>0.88617886178861793</v>
      </c>
    </row>
    <row r="34" spans="1:4" x14ac:dyDescent="0.3">
      <c r="A34" s="2" t="s">
        <v>21</v>
      </c>
      <c r="B34" s="9">
        <v>0.86</v>
      </c>
      <c r="C34" s="9">
        <v>1.9814814814814814</v>
      </c>
      <c r="D34" s="9">
        <v>1.2532467532467533</v>
      </c>
    </row>
    <row r="35" spans="1:4" x14ac:dyDescent="0.3">
      <c r="A35" s="2" t="s">
        <v>1</v>
      </c>
      <c r="B35" s="9">
        <v>1.41</v>
      </c>
      <c r="C35" s="9">
        <v>2.9814814814814814</v>
      </c>
      <c r="D35" s="9">
        <v>1.9610389610389611</v>
      </c>
    </row>
  </sheetData>
  <pageMargins left="0.7" right="0.7" top="0.75" bottom="0.75" header="0.3" footer="0.3"/>
  <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558BC-5606-431F-A490-07D4135C6486}">
  <dimension ref="A3:O12"/>
  <sheetViews>
    <sheetView workbookViewId="0">
      <selection activeCell="D5" sqref="D5"/>
    </sheetView>
  </sheetViews>
  <sheetFormatPr defaultRowHeight="14.4" x14ac:dyDescent="0.3"/>
  <cols>
    <col min="1" max="1" width="15.88671875" bestFit="1" customWidth="1"/>
    <col min="2" max="2" width="15.5546875" bestFit="1" customWidth="1"/>
    <col min="3" max="3" width="4" bestFit="1" customWidth="1"/>
    <col min="4" max="4" width="10.77734375" bestFit="1" customWidth="1"/>
  </cols>
  <sheetData>
    <row r="3" spans="1:15" x14ac:dyDescent="0.3">
      <c r="A3" s="1" t="s">
        <v>30</v>
      </c>
      <c r="B3" s="1" t="s">
        <v>42</v>
      </c>
    </row>
    <row r="4" spans="1:15" x14ac:dyDescent="0.3">
      <c r="A4" s="1" t="s">
        <v>0</v>
      </c>
      <c r="B4" t="s">
        <v>43</v>
      </c>
      <c r="C4" t="s">
        <v>44</v>
      </c>
      <c r="D4" t="s">
        <v>1</v>
      </c>
    </row>
    <row r="5" spans="1:15" x14ac:dyDescent="0.3">
      <c r="A5" s="2" t="s">
        <v>46</v>
      </c>
      <c r="B5" s="7">
        <v>6</v>
      </c>
      <c r="C5" s="7">
        <v>15</v>
      </c>
      <c r="D5" s="7">
        <v>21</v>
      </c>
    </row>
    <row r="6" spans="1:15" x14ac:dyDescent="0.3">
      <c r="A6" s="2" t="s">
        <v>47</v>
      </c>
      <c r="B6" s="7">
        <v>16</v>
      </c>
      <c r="C6" s="7">
        <v>3</v>
      </c>
      <c r="D6" s="7">
        <v>19</v>
      </c>
    </row>
    <row r="7" spans="1:15" x14ac:dyDescent="0.3">
      <c r="A7" s="2" t="s">
        <v>48</v>
      </c>
      <c r="B7" s="7">
        <v>2</v>
      </c>
      <c r="C7" s="7">
        <v>12</v>
      </c>
      <c r="D7" s="7">
        <v>14</v>
      </c>
    </row>
    <row r="8" spans="1:15" x14ac:dyDescent="0.3">
      <c r="A8" s="2" t="s">
        <v>49</v>
      </c>
      <c r="B8" s="7">
        <v>9</v>
      </c>
      <c r="C8" s="7">
        <v>25</v>
      </c>
      <c r="D8" s="7">
        <v>34</v>
      </c>
    </row>
    <row r="9" spans="1:15" x14ac:dyDescent="0.3">
      <c r="A9" s="2" t="s">
        <v>50</v>
      </c>
      <c r="B9" s="7">
        <v>7</v>
      </c>
      <c r="C9" s="7">
        <v>35</v>
      </c>
      <c r="D9" s="7">
        <v>42</v>
      </c>
    </row>
    <row r="10" spans="1:15" x14ac:dyDescent="0.3">
      <c r="A10" s="2" t="s">
        <v>51</v>
      </c>
      <c r="B10" s="7">
        <v>8</v>
      </c>
      <c r="C10" s="7">
        <v>35</v>
      </c>
      <c r="D10" s="7">
        <v>43</v>
      </c>
    </row>
    <row r="11" spans="1:15" x14ac:dyDescent="0.3">
      <c r="A11" s="2" t="s">
        <v>52</v>
      </c>
      <c r="B11" s="7">
        <v>7</v>
      </c>
      <c r="C11" s="7">
        <v>15</v>
      </c>
      <c r="D11" s="7">
        <v>22</v>
      </c>
    </row>
    <row r="12" spans="1:15" x14ac:dyDescent="0.3">
      <c r="A12" s="2" t="s">
        <v>1</v>
      </c>
      <c r="B12" s="7">
        <v>55</v>
      </c>
      <c r="C12" s="7">
        <v>140</v>
      </c>
      <c r="D12" s="7">
        <v>195</v>
      </c>
      <c r="O12" t="s">
        <v>32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C 0 G A A B Q S w M E F A A C A A g A R m 1 Z U Q D v g A 2 o A A A A + A A A A B I A H A B D b 2 5 m a W c v U G F j a 2 F n Z S 5 4 b W w g o h g A K K A U A A A A A A A A A A A A A A A A A A A A A A A A A A A A h Y / R C o I w G I V f R X b v N s 1 Q 5 H d e d B V k B E F 0 O + b S k c 5 w s / l u X f R I v U J C W d 1 1 e Q 7 f g e 8 8 b n f I x 7 b x r r I 3 q t M Z C j B F n t S i K 5 W u M j T Y k 5 + g n M G O i z O v p D f B 2 q S j U R m q r b 2 k h D j n s F v g r q 9 I S G l A j s V m L 2 r Z c l 9 p Y 7 k W E n 1 W 5 f 8 V Y n B 4 y b A Q x w l e x h H F U R I A m W s o l P 4 i 4 W S M K Z C f E l Z D Y 4 d e M q n 9 9 R b I H I G 8 X 7 A n U E s D B B Q A A g A I A E Z t W 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b V l R / I 7 l 9 i M D A A C w C Q A A E w A c A E Z v c m 1 1 b G F z L 1 N l Y 3 R p b 2 4 x L m 0 g o h g A K K A U A A A A A A A A A A A A A A A A A A A A A A A A A A A A x V V N b + I w E L 1 X 4 j 9 Y 5 g J S h J Z q P 6 R 2 0 4 r y 0 a L V s h T o X o C D S 6 Z g b e K w t k O L E P 9 9 x z a Q Q I h 6 W e 1 y I R n P v P f m e e w o m G k e C z J 0 / / X r 0 k X p Q i 2 Y h I C U 6 c O A t J h m l P g k B F 2 6 I P g b x o m c A U Y 6 c R i A r H V 4 C K p C m 1 e T J w V S T X 5 y L A / J N 6 Y X S x Z y N m n F s y Q C o d W k w 1 / 0 A q k i U B r k p N s b X d a / k N Z w s u e p e o 6 j T B E V U 1 D E A w 8 C E M S y 1 I 2 Q E X s O o T a E E B U P 4 l d V c Y I 8 A m y 2 I O O G 1 p I / J x r U 9 H b s i q e 3 5 O s N 0 T K B F L 8 r V v E v I M 1 E 6 T g i n U S 4 9 l O C R h A 0 4 z C J R K V Q j E f o S D K h X m I Z 2 R j d i S i f x i v j Z i w 0 e j C t p h I G I F i E o I 4 m 2 5 x b 2 c U r x W I 9 s q E 9 z D R K n A s 1 + 7 r N k k T x C k l + 6 A X I M 1 T O x 5 Q q J 8 p w Z L H z T W f Y 2 m 9 L J g I s t + A 7 k A y b W 7 f P B 3 M L F J 4 z 1 4 G 4 F C P G C D 5 1 u k y H L F o i u X 2 t Z v x u L p i Y G 2 3 r J a S S D v U O 1 i w a 2 I J O v M 2 p G x o L i I Y 3 v T V O 4 R Q f g g E + 2 2 A 7 W n Z b G O 0 K / f l j z T D Y 8 D 0 g g c x B N O a Q z 2 3 r h e C z e x k n y 1 x B p 5 8 L j U B G W S l M r G 2 c q x 6 8 P n C Z F 3 7 3 R A Y w x 6 n K r Z j 0 s 2 3 1 2 d p a e Y 5 8 A E y l W H t 6 b O 1 8 C y M Q i W F Z q 3 z r b u 0 7 n p + F 2 h e K J H o G 6 Y S z w C g 8 K T x z A n a T l T 1 l Z i E d / a P 5 8 D Z F J y q b V n 9 3 j k 7 Z z Q C d 7 s 7 B 0 b x z 1 q F t t X T B x X n + 4 / s 6 O / r / + s 7 u s R W f M 3 s x I Z F j 3 H z Y H m 6 + t I d M Z l Z + n 0 m 0 G k l M / U k v G G d k 3 F W H n M c E 5 N o 3 d 7 p H 7 r h g c t 3 F m 1 n z F w 7 S P y 7 2 r F U + d W l m T k 5 g B v A 7 w R E K L N z 0 2 N H 0 e n n X 2 6 Z a 1 f a + V d J m v H E L Q h 5 x f P a p h / S 7 U f D r n z 3 S F r M 4 4 G L u 1 y 8 / X X r k M Y k 1 D P U 6 B D 9 9 r P V i A d N 0 A P s y j n A N v 0 b A c D M z E 7 1 b 2 c U P H 8 b x L t 4 I w + G M h U w q 1 + n R W O V Q r Q / j w 9 f G O o U W G r V I S D e U w h u g J U x 2 0 J 4 k Z P a g 0 C t a 4 B n d U j I 9 6 2 y x p R k b q 8 S / S T P + g / F / 3 3 y D u N + A A v R 0 h x z e 9 R 9 Q S w E C L Q A U A A I A C A B G b V l R A O + A D a g A A A D 4 A A A A E g A A A A A A A A A A A A A A A A A A A A A A Q 2 9 u Z m l n L 1 B h Y 2 t h Z 2 U u e G 1 s U E s B A i 0 A F A A C A A g A R m 1 Z U Q / K 6 a u k A A A A 6 Q A A A B M A A A A A A A A A A A A A A A A A 9 A A A A F t D b 2 5 0 Z W 5 0 X 1 R 5 c G V z X S 5 4 b W x Q S w E C L Q A U A A I A C A B G b V l R / I 7 l 9 i M D A A C w C Q A A E w A A A A A A A A A A A A A A A A D l A Q A A R m 9 y b X V s Y X M v U 2 V j d G l v b j E u b V B L B Q Y A A A A A A w A D A M I A A A B V 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Z J A A A A A A A A H c k 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W d B Q U F B Q U F B Q U N O T F Z F S z J 2 Q z R U S T J S Q U 5 E T l I z c 0 x H M V J 5 W V c 1 e l p t O X l i U 0 J H Y V d 4 b E l H W n l i M j B n U 0 Z J Z 1 J H R j B Z U U F B Q U F B Q U F B Q U F B Q U J E e T h F V 0 h j V E N R b y s x K 2 9 i Y V h h a X V E a 2 h s Y k h C b G N p Q l J k V 1 Z 5 Y V d W e k F B R 0 5 M V k V L M n Z D N F R J M l J B T k R O U j N z T E F B Q U F B Q T 0 9 I i A v P j w v U 3 R h Y m x l R W 5 0 c m l l c z 4 8 L 0 l 0 Z W 0 + P E l 0 Z W 0 + P E l 0 Z W 1 M b 2 N h d G l v b j 4 8 S X R l b V R 5 c G U + R m 9 y b X V s Y T w v S X R l b V R 5 c G U + P E l 0 Z W 1 Q Y X R o P l N l Y 3 R p b 2 4 x L 0 h S J T I w 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V G V u d X J l I V R l b n V y Z S I g L z 4 8 R W 5 0 c n k g V H l w Z T 0 i R m l s b G V k Q 2 9 t c G x l d G V S Z X N 1 b H R U b 1 d v c m t z a G V l d C I g V m F s d W U 9 I m w w I i A v P j x F b n R y e S B U e X B l P S J S Z W x h d G l v b n N o a X B J b m Z v Q 2 9 u d G F p b m V y I i B W Y W x 1 Z T 0 i c 3 s m c X V v d D t j b 2 x 1 b W 5 D b 3 V u d C Z x d W 9 0 O z o x N i w m c X V v d D t r Z X l D b 2 x 1 b W 5 O Y W 1 l c y Z x d W 9 0 O z p b X S w m c X V v d D t x d W V y e V J l b G F 0 a W 9 u c 2 h p c H M m c X V v d D s 6 W 1 0 s J n F 1 b 3 Q 7 Y 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Q 2 9 s d W 1 u Q 2 9 1 b n Q m c X V v d D s 6 M T Y s J n F 1 b 3 Q 7 S 2 V 5 Q 2 9 s d W 1 u T m F t Z X M m c X V v d D s 6 W 1 0 s J n F 1 b 3 Q 7 Q 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U m V s Y X R p b 2 5 z a G l w S W 5 m b y Z x d W 9 0 O z p b X X 0 i I C 8 + P E V u d H J 5 I F R 5 c G U 9 I k Z p b G x T d G F 0 d X M i I F Z h b H V l P S J z Q 2 9 t c G x l d G U i I C 8 + P E V u d H J 5 I F R 5 c G U 9 I k Z p b G x D b 2 x 1 b W 5 O Y W 1 l c y I g V m F s d W U 9 I n N b J n F 1 b 3 Q 7 R G F 0 Z S Z x d W 9 0 O y w m c X V v d D t F b X B J R C Z x d W 9 0 O y w m c X V v d D t H Z W 5 k Z X I m c X V v d D s s J n F 1 b 3 Q 7 Q W d l J n F 1 b 3 Q 7 L C Z x d W 9 0 O 0 V 0 a G 5 p Y 0 d y b 3 V w J n F 1 b 3 Q 7 L C Z x d W 9 0 O 0 Z Q J n F 1 b 3 Q 7 L C Z x d W 9 0 O 1 R l c m 1 E Y X R l J n F 1 b 3 Q 7 L C Z x d W 9 0 O 2 l z T m V 3 S G l y Z S Z x d W 9 0 O y w m c X V v d D t C V S B S Z W d p b 2 4 m c X V v d D s s J n F 1 b 3 Q 7 S G l y Z U R h d G U m c X V v d D s s J n F 1 b 3 Q 7 U G F 5 V H l w Z S Z x d W 9 0 O y w m c X V v d D t U Z X J t U m V h c 2 9 u J n F 1 b 3 Q 7 L C Z x d W 9 0 O 0 F n Z U d y b 3 V w J n F 1 b 3 Q 7 L C Z x d W 9 0 O 1 R l b n V y Z U R h e X M m c X V v d D s s J n F 1 b 3 Q 7 V G V u d X J l T W 9 u d G h z J n F 1 b 3 Q 7 L C Z x d W 9 0 O 0 J h Z E h p c m V z J n F 1 b 3 Q 7 X S I g L z 4 8 R W 5 0 c n k g V H l w Z T 0 i R m l s b E N v b H V t b l R 5 c G V z I i B W Y W x 1 Z T 0 i c 0 N R T U d B d 1 l H Q 1 F Z R 0 N R W U d C Z 0 1 G Q X c 9 P S I g L z 4 8 R W 5 0 c n k g V H l w Z T 0 i R m l s b E x h c 3 R V c G R h d G V k I i B W Y W x 1 Z T 0 i Z D I w M j A t M T A t M j V U M D c 6 M D A 6 N D k u M D Q x N j Q x M l o i I C 8 + P E V u d H J 5 I F R 5 c G U 9 I k Z p b G x F c n J v c k N v d W 5 0 I i B W Y W x 1 Z T 0 i b D A i I C 8 + P E V u d H J 5 I F R 5 c G U 9 I k F k Z G V k V G 9 E Y X R h T W 9 k Z W w i I F Z h b H V l P S J s M S I g L z 4 8 R W 5 0 c n k g V H l w Z T 0 i R m l s b E N v d W 5 0 I i B W Y W x 1 Z T 0 i b D I y M T I 5 I i A v P j x F b n R y e S B U e X B l P S J G a W x s R X J y b 3 J D b 2 R l I i B W Y W x 1 Z T 0 i c 1 V u a 2 5 v d 2 4 i I C 8 + P C 9 T d G F i b G V F b n R y a W V z P j w v S X R l b T 4 8 S X R l b T 4 8 S X R l b U x v Y 2 F 0 a W 9 u P j x J d G V t V H l w Z T 5 G b 3 J t d W x h P C 9 J d G V t V H l w Z T 4 8 S X R l b V B h d G g + U 2 V j d G l v b j E v S F I l M j B E Y X R h 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w L T E w L T I 1 V D A 3 O j A w O j Q 5 L j E 0 N j Q w M T B a I i A v P j x F b n R y e S B U e X B l P S J G a W x s R X J y b 3 J D b 2 R l I i B W Y W x 1 Z T 0 i c 1 V u a 2 5 v d 2 4 i I C 8 + P E V u d H J 5 I F R 5 c G U 9 I k F k Z G V k V G 9 E Y X R h T W 9 k Z W w i I F Z h b H V l P S J s M C I g L z 4 8 R W 5 0 c n k g V H l w Z T 0 i T G 9 h Z F R v U m V w b 3 J 0 R G l z Y W J s Z W Q i I F Z h b H V l P S J s M S I g L z 4 8 R W 5 0 c n k g V H l w Z T 0 i U X V l c n l H c m 9 1 c E l E I i B W Y W x 1 Z T 0 i c z E 2 Y z F j Y j Q z L W M 0 M W Q t N D J j M i 0 4 Z m I 1 L W Z h O D Z k Y T V k Y T h h Z 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x N m M x Y 2 I 0 M y 1 j N D F k L T Q y Y z I t O G Z i N S 1 m Y T g 2 Z G E 1 Z G E 4 Y 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x M C 0 y N V Q w N z o w M D o 0 O S 4 x N z A y O T Q z 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w Y T U x M m Q 4 Z C 1 m M G R h L T R j Y j g t O G Q 5 M S 0 w M G Q w Y 2 Q 0 N z d i M G I 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w L T I 1 V D A 3 O j A w O j Q 5 L j E 4 M D M w M j N 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E 2 Y z F j Y j Q z L W M 0 M W Q t N D J j M i 0 4 Z m I 1 L W Z h O D Z k Y T V k Y T h h Z 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w L T I 1 V D A 3 O j A w O j Q 5 L j E 5 M D k z M T h 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S F I l M j B E Y X R h L 0 Z p b H R l c m V k J T I w S G l k Z G V u J T I w R m l s Z X M x P C 9 J d G V t U G F 0 a D 4 8 L 0 l 0 Z W 1 M b 2 N h d G l v b j 4 8 U 3 R h Y m x l R W 5 0 c m l l c y A v P j w v S X R l b T 4 8 S X R l b T 4 8 S X R l b U x v Y 2 F 0 a W 9 u P j x J d G V t V H l w Z T 5 G b 3 J t d W x h P C 9 J d G V t V H l w Z T 4 8 S X R l b V B h d G g + U 2 V j d G l v b j E v S F I l M j B E Y X R h L 0 l u d m 9 r Z S U y M E N 1 c 3 R v b S U y M E Z 1 b m N 0 a W 9 u M T w v S X R l b V B h d G g + P C 9 J d G V t T G 9 j Y X R p b 2 4 + P F N 0 Y W J s Z U V u d H J p Z X M g L z 4 8 L 0 l 0 Z W 0 + P E l 0 Z W 0 + P E l 0 Z W 1 M b 2 N h d G l v b j 4 8 S X R l b V R 5 c G U + R m 9 y b X V s Y T w v S X R l b V R 5 c G U + P E l 0 Z W 1 Q Y X R o P l N l Y 3 R p b 2 4 x L 0 h S J T I w R G F 0 Y S 9 S Z W 5 h b W V k J T I w Q 2 9 s d W 1 u c z E 8 L 0 l 0 Z W 1 Q Y X R o P j w v S X R l b U x v Y 2 F 0 a W 9 u P j x T d G F i b G V F b n R y a W V z I C 8 + P C 9 J d G V t P j x J d G V t P j x J d G V t T G 9 j Y X R p b 2 4 + P E l 0 Z W 1 U e X B l P k Z v c m 1 1 b G E 8 L 0 l 0 Z W 1 U e X B l P j x J d G V t U G F 0 a D 5 T Z W N 0 a W 9 u M S 9 I U i U y M E R h d G E v U m V t b 3 Z l Z C U y M E 9 0 a G V y J T I w Q 2 9 s d W 1 u c z E 8 L 0 l 0 Z W 1 Q Y X R o P j w v S X R l b U x v Y 2 F 0 a W 9 u P j x T d G F i b G V F b n R y a W V z I C 8 + P C 9 J d G V t P j x J d G V t P j x J d G V t T G 9 j Y X R p b 2 4 + P E l 0 Z W 1 U e X B l P k Z v c m 1 1 b G E 8 L 0 l 0 Z W 1 U e X B l P j x J d G V t U G F 0 a D 5 T Z W N 0 a W 9 u M S 9 I U i U y M E R h d G E v R X h w Y W 5 k Z W Q l M j B U Y W J s Z S U y M E N v b H V t b j E 8 L 0 l 0 Z W 1 Q Y X R o P j w v S X R l b U x v Y 2 F 0 a W 9 u P j x T d G F i b G V F b n R y a W V z I C 8 + P C 9 J d G V t P j x J d G V t P j x J d G V t T G 9 j Y X R p b 2 4 + P E l 0 Z W 1 U e X B l P k Z v c m 1 1 b G E 8 L 0 l 0 Z W 1 U e X B l P j x J d G V t U G F 0 a D 5 T Z W N 0 a W 9 u M S 9 I U i U y M E R h d G E v Q 2 h h b m d l Z C U y M F R 5 c G U 8 L 0 l 0 Z W 1 Q Y X R o P j w v S X R l b U x v Y 2 F 0 a W 9 u P j x T d G F i b G V F b n R y a W V z I C 8 + P C 9 J d G V t P j x J d G V t P j x J d G V t T G 9 j Y X R p b 2 4 + P E l 0 Z W 1 U e X B l P k Z v c m 1 1 b G E 8 L 0 l 0 Z W 1 U e X B l P j x J d G V t U G F 0 a D 5 T Z W N 0 a W 9 u M S 9 I U i U y M E R h d G E v U m V t b 3 Z l Z C U y M E N v b H V t b n M 8 L 0 l 0 Z W 1 Q Y X R o P j w v S X R l b U x v Y 2 F 0 a W 9 u P j x T d G F i b G V F b n R y a W V z I C 8 + P C 9 J d G V t P j x J d G V t P j x J d G V t T G 9 j Y X R p b 2 4 + P E l 0 Z W 1 U e X B l P k Z v c m 1 1 b G E 8 L 0 l 0 Z W 1 U e X B l P j x J d G V t U G F 0 a D 5 T Z W N 0 a W 9 u M S 9 I U i U y M E R h d G E v Q 2 h h b m d l Z C U y M F R 5 c G U x P C 9 J d G V t U G F 0 a D 4 8 L 0 l 0 Z W 1 M b 2 N h d G l v b j 4 8 U 3 R h Y m x l R W 5 0 c m l l c y A v P j w v S X R l b T 4 8 L 0 l 0 Z W 1 z P j w v T G 9 j Y W x Q Y W N r Y W d l T W V 0 Y W R h d G F G a W x l P h Y A A A B Q S w U G A A A A A A A A A A A A A A A A A A A A A A A A J g E A A A E A A A D Q j J 3 f A R X R E Y x 6 A M B P w p f r A Q A A A E y h m 0 I 0 4 e l O p C f n 9 g O d G 5 s A A A A A A g A A A A A A E G Y A A A A B A A A g A A A A U D E 3 A G 4 N e a r l u + J r Z b 6 c d B 3 y D c b 9 s C l c 5 e S V q t g 5 t V g A A A A A D o A A A A A C A A A g A A A A 3 V T f I b 2 3 C s 2 G y 8 T l C o a t 4 n j z O y T z M b 2 k n 6 l s 4 i i M 6 s h Q A A A A R G F O w V G p B e w 7 4 Q Q i 2 0 Z / c / K + 0 G 2 B V h i x r 4 U w A E u o G 9 t K C Z Q L e R i i M 0 2 Y s K 4 h 4 M Y n b Y Y J y a F Z Z H e D L D M r C z D N E n 6 x i B u y j b P T 2 3 t q h 3 y y 9 V 5 A A A A A e m p o a z U C r I e g o 9 6 D U r 9 D F 7 j / U 8 R z W N q K + C e e H y V G J 0 q K g r 2 7 d j E e n F O E a D T T G Z U r 9 w 7 h w 0 B K q 5 9 N O U 2 J y f O c j g = = < / D a t a M a s h u p > 
</file>

<file path=customXml/item10.xml>��< ? x m l   v e r s i o n = " 1 . 0 "   e n c o d i n g = " U T F - 1 6 " ? > < G e m i n i   x m l n s = " h t t p : / / g e m i n i / p i v o t c u s t o m i z a t i o n / R e l a t i o n s h i p A u t o D e t e c t i o n E n a b l e d " > < C u s t o m C o n t e n t > < ! [ C D A T A [ T r u 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 2 0 2 0 - 1 1 - 1 5 T 0 0 : 2 3 : 0 2 . 7 6 6 4 6 0 8 + 0 5 : 3 0 < / L a s t P r o c e s s e d T i m e > < / D a t a M o d e l i n g S a n d b o x . S e r i a l i z e d S a n d b o x E r r o r C a c h e > ] ] > < / C u s t o m C o n t e n t > < / G e m i n i > 
</file>

<file path=customXml/item12.xml>��< ? x m l   v e r s i o n = " 1 . 0 "   e n c o d i n g = " U T F - 1 6 " ? > < G e m i n i   x m l n s = " h t t p : / / g e m i n i / p i v o t c u s t o m i z a t i o n / 8 6 c 2 d 2 9 f - 2 e 7 b - 4 0 e 8 - b b 8 8 - 7 8 e 6 b d a 0 8 d 9 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 S e p e r a t i o n s < / M e a s u r e N a m e > < D i s p l a y N a m e > S e p e r a t i o n s < / D i s p l a y N a m e > < V i s i b l e > F a l s e < / V i s i b l e > < / i t e m > < / C a l c u l a t e d F i e l d s > < S A H o s t H a s h > 0 < / S A H o s t H a s h > < G e m i n i F i e l d L i s t V i s i b l e > T r u e < / G e m i n i F i e l d L i s t V i s i b l e > < / S e t t i n g s > ] ] > < / C u s t o m C o n t e n t > < / G e m i n i > 
</file>

<file path=customXml/item13.xml>��< ? x m l   v e r s i o n = " 1 . 0 "   e n c o d i n g = " U T F - 1 6 " ? > < G e m i n i   x m l n s = " h t t p : / / g e m i n i / p i v o t c u s t o m i z a t i o n / 4 9 a f b e c 7 - 2 9 d 4 - 4 7 3 1 - 8 5 b 2 - 0 f 9 e 2 1 1 4 1 5 1 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 S e p e r a t i o n s < / M e a s u r e N a m e > < D i s p l a y N a m e > S e p e r a t i o n s < / D i s p l a y N a m e > < V i s i b l e > T r u e < / V i s i b l e > < / i t e m > < i t e m > < M e a s u r e N a m e > T O   % < / M e a s u r e N a m e > < D i s p l a y N a m e > T O   % < / D i s p l a y N a m e > < V i s i b l e > F a l s e < / V i s i b l e > < / i t e m > < / C a l c u l a t e d F i e l d s > < S A H o s t H a s h > 0 < / S A H o s t H a s h > < G e m i n i F i e l d L i s t V i s i b l e > T r u e < / G e m i n i F i e l d L i s t V i s i b l e > < / S e t t i n g s > ] ] > < / C u s t o m C o n t e n t > < / G e m i n i > 
</file>

<file path=customXml/item14.xml>��< ? x m l   v e r s i o n = " 1 . 0 "   e n c o d i n g = " U T F - 1 6 " ? > < G e m i n i   x m l n s = " h t t p : / / g e m i n i / p i v o t c u s t o m i z a t i o n / 0 5 b 3 a 1 6 5 - e 9 d a - 4 5 6 0 - 9 2 a 6 - 2 5 6 f 2 8 7 9 0 5 1 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 S e p e r a t i o n s < / M e a s u r e N a m e > < D i s p l a y N a m e > S e p e r a t i o n s < / D i s p l a y N a m e > < V i s i b l e > F a l s e < / V i s i b l e > < / i t e m > < i t e m > < M e a s u r e N a m e > T O   % < / M e a s u r e N a m e > < D i s p l a y N a m e > T O   % < / D i s p l a y N a m e > < V i s i b l e > F a l s e < / V i s i b l e > < / i t e m > < / C a l c u l a t e d F i e l d s > < S A H o s t H a s h > 0 < / S A H o s t H a s h > < G e m i n i F i e l d L i s t V i s i b l e > T r u e < / G e m i n i F i e l d L i s t V i s i b l e > < / S e t t i n g s > ] ] > < / C u s t o m C o n t e n t > < / G e m i n i > 
</file>

<file path=customXml/item15.xml>��< ? x m l   v e r s i o n = " 1 . 0 "   e n c o d i n g = " U T F - 1 6 " ? > < G e m i n i   x m l n s = " h t t p : / / g e m i n i / p i v o t c u s t o m i z a t i o n / P o w e r P i v o t V e r s i o n " > < C u s t o m C o n t e n t > < ! [ C D A T A [ 2 0 1 5 . 1 3 0 . 8 0 0 . 1 3 3 8 ] ] > < / C u s t o m C o n t e n t > < / G e m i n i > 
</file>

<file path=customXml/item16.xml>��< ? x m l   v e r s i o n = " 1 . 0 "   e n c o d i n g = " U T F - 1 6 " ? > < G e m i n i   x m l n s = " h t t p : / / g e m i n i / p i v o t c u s t o m i z a t i o n / I s S a n d b o x E m b e d d e d " > < C u s t o m C o n t e n t > < ! [ C D A T A [ y e s ] ] > < / C u s t o m C o n t e n t > < / G e m i n i > 
</file>

<file path=customXml/item2.xml>��< ? x m l   v e r s i o n = " 1 . 0 "   e n c o d i n g = " U T F - 1 6 " ? > < G e m i n i   x m l n s = " h t t p : / / g e m i n i / p i v o t c u s t o m i z a t i o n / 9 6 7 1 3 2 6 e - a e 8 f - 4 a b 1 - 9 c c 5 - 9 c f f 2 c c 8 e 9 7 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 S e p e r a t i o n s < / M e a s u r e N a m e > < D i s p l a y N a m e > S e p e r a t i o n s < / D i s p l a y N a m e > < V i s i b l e > F a l s e < / V i s i b l e > < / i t e m > < i t e m > < M e a s u r e N a m e > T O   % < / M e a s u r e N a m e > < D i s p l a y N a m e > T O   % < / D i s p l a y N a m e > < V i s i b l e > F a l s e < / V i s i b l e > < / i t e m > < / C a l c u l a t e d F i e l d s > < S A H o s t H a s h > 0 < / S A H o s t H a s h > < G e m i n i F i e l d L i s t V i s i b l e > T r u e < / G e m i n i F i e l d L i s t V i s i b l e > < / S e t t i n g s > ] ] > < / C u s t o m C o n t e n t > < / G e m i n i > 
</file>

<file path=customXml/item3.xml>��< ? x m l   v e r s i o n = " 1 . 0 "   e n c o d i n g = " U T F - 1 6 " ? > < G e m i n i   x m l n s = " h t t p : / / g e m i n i / p i v o t c u s t o m i z a t i o n / 5 6 3 d e 8 b 1 - 4 e b a - 4 2 f 7 - 9 7 d 7 - c 2 5 0 e b b 5 3 2 5 7 " > < 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 T r u e < / V i s i b l e > < / i t e m > < i t e m > < M e a s u r e N a m e > S e p e r a t i o n s < / M e a s u r e N a m e > < D i s p l a y N a m e > S e p e r a t i o n s < / D i s p l a y N a m e > < V i s i b l e > F a l s e < / V i s i b l e > < / i t e m > < i t e m > < M e a s u r e N a m e > T O   % < / M e a s u r e N a m e > < D i s p l a y N a m e > T O   % < / D i s p l a y N a m e > < V i s i b l e > F a l s e < / V i s i b l e > < / i t e m > < / C a l c u l a t e d F i e l d s > < S A H o s t H a s h > 0 < / S A H o s t H a s h > < G e m i n i F i e l d L i s t V i s i b l e > T r u e < / G e m i n i F i e l d L i s t V i s i b l e > < / S e t t i n g s > ] ] > < / C u s t o m C o n t e n t > < / G e m i n i > 
</file>

<file path=customXml/item4.xml>��< ? x m l   v e r s i o n = " 1 . 0 "   e n c o d i n g = " U T F - 1 6 " ? > < G e m i n i   x m l n s = " h t t p : / / g e m i n i / p i v o t c u s t o m i z a t i o n / a 1 6 d c 8 6 b - e 6 8 a - 4 e 2 e - 9 c 6 c - 2 2 7 9 2 3 4 f 9 2 7 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 S e p e r a t i o n s < / M e a s u r e N a m e > < D i s p l a y N a m e > S e p e r a t i o n s < / D i s p l a y N a m e > < V i s i b l e > F a l s e < / V i s i b l e > < / i t e m > < i t e m > < M e a s u r e N a m e > T O   % < / M e a s u r e N a m e > < D i s p l a y N a m e > T O   % < / D i s p l a y N a m e > < V i s i b l e > F a l s e < / V i s i b l e > < / i t e m > < / C a l c u l a t e d F i e l d s > < S A H o s t H a s h > 0 < / S A H o s t H a s h > < G e m i n i F i e l d L i s t V i s i b l e > T r u e < / G e m i n i F i e l d L i s t V i s i b l e > < / S e t t i n g s > ] ] > < / C u s t o m C o n t e n t > < / G e m i n i > 
</file>

<file path=customXml/item5.xml>��< ? x m l   v e r s i o n = " 1 . 0 "   e n c o d i n g = " U T F - 1 6 " ? > < G e m i n i   x m l n s = " h t t p : / / g e m i n i / p i v o t c u s t o m i z a t i o n / c c 2 2 0 1 8 9 - d e 3 a - 4 b d 7 - 8 d 5 0 - 6 0 1 4 4 6 7 7 9 9 1 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C a l c u l a t e d F i e l d s > < S A H o s t H a s h > 0 < / S A H o s t H a s h > < G e m i n i F i e l d L i s t V i s i b l e > T r u e < / G e m i n i F i e l d L i s t V i s i b l e > < / S e t t i n g s > ] ] > < / C u s t o m C o n t e n t > < / G e m i n i > 
</file>

<file path=customXml/item6.xml>��< ? x m l   v e r s i o n = " 1 . 0 "   e n c o d i n g = " U T F - 1 6 " ? > < G e m i n i   x m l n s = " h t t p : / / g e m i n i / p i v o t c u s t o m i z a t i o n / f a 7 8 1 7 f 9 - a d d f - 4 e c e - a 2 c 9 - 5 7 a 5 f 8 b d 9 a a f " > < 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 S e p e r a t i o n s < / M e a s u r e N a m e > < D i s p l a y N a m e > S e p e r a t i o n s < / D i s p l a y N a m e > < V i s i b l e > T r u e < / V i s i b l e > < / i t e m > < i t e m > < M e a s u r e N a m e > T O   % < / M e a s u r e N a m e > < D i s p l a y N a m e > T O   % < / D i s p l a y N a m e > < V i s i b l e > F a l s e < / V i s i b l e > < / i t e m > < / C a l c u l a t e d F i e l d s > < S A H o s t H a s h > 0 < / S A H o s t H a s h > < G e m i n i F i e l d L i s t V i s i b l e > T r u e < / G e m i n i F i e l d L i s t V i s i b l e > < / S e t t i n g s > ] ] > < / C u s t o m C o n t e n t > < / G e m i n i > 
</file>

<file path=customXml/item7.xml>��< ? x m l   v e r s i o n = " 1 . 0 "   e n c o d i n g = " U T F - 1 6 " ? > < G e m i n i   x m l n s = " h t t p : / / g e m i n i / p i v o t c u s t o m i z a t i o n / 8 d c 2 0 7 f 5 - 3 d 9 c - 4 2 d 1 - 9 6 e 1 - 7 8 1 8 e 0 3 c c f 2 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 T r u e < / V i s i b l e > < / i t e m > < i t e m > < M e a s u r e N a m e > A v e r a g e   T e n u r e   M o n t h s < / M e a s u r e N a m e > < D i s p l a y N a m e > A v e r a g e   T e n u r e   M o n t h s < / D i s p l a y N a m e > < V i s i b l e > F a l s e < / V i s i b l e > < / i t e m > < i t e m > < M e a s u r e N a m e > S e p e r a t i o n s < / M e a s u r e N a m e > < D i s p l a y N a m e > S e p e r a t i o n s < / D i s p l a y N a m e > < V i s i b l e > F a l s e < / V i s i b l e > < / i t e m > < i t e m > < M e a s u r e N a m e > T O   % < / M e a s u r e N a m e > < D i s p l a y N a m e > T O   % < / D i s p l a y N a m e > < V i s i b l e > F a l s e < / V i s i b l e > < / i t e m > < / C a l c u l a t e d F i e l d s > < S A H o s t H a s h > 0 < / S A H o s t H a s h > < G e m i n i F i e l d L i s t V i s i b l e > T r u e < / G e m i n i F i e l d L i s t V i s i b l e > < / S e t t i n g s > ] ] > < / C u s t o m C o n t e n t > < / G e m i n i > 
</file>

<file path=customXml/item8.xml>��< ? x m l   v e r s i o n = " 1 . 0 "   e n c o d i n g = " U T F - 1 6 " ? > < G e m i n i   x m l n s = " h t t p : / / g e m i n i / p i v o t c u s t o m i z a t i o n / S a n d b o x N o n E m p t y " > < C u s t o m C o n t e n t > < ! [ C D A T A [ 1 ] ] > < / C u s t o m C o n t e n t > < / G e m i n i > 
</file>

<file path=customXml/item9.xml>��< ? x m l   v e r s i o n = " 1 . 0 "   e n c o d i n g = " U T F - 1 6 " ? > < G e m i n i   x m l n s = " h t t p : / / g e m i n i / p i v o t c u s t o m i z a t i o n / 1 2 f d 6 3 d 1 - f c f 4 - 4 8 d a - b 9 1 a - f c 2 a a b 3 4 4 9 4 b " > < 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 A v e r a g e   T e n u r e   M o n t h s < / M e a s u r e N a m e > < D i s p l a y N a m e > A v e r a g e   T e n u r e   M o n t h s < / D i s p l a y N a m e > < V i s i b l e > F a l s e < / V i s i b l e > < / i t e m > < i t e m > < M e a s u r e N a m e > S e p e r a t i o n s < / M e a s u r e N a m e > < D i s p l a y N a m e > S e p e r a t i o n s < / D i s p l a y N a m e > < V i s i b l e > F a l s e < / V i s i b l e > < / i t e m > < i t e m > < M e a s u r e N a m e > T O   % < / M e a s u r e N a m e > < D i s p l a y N a m e > T O   % < / 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E69B498F-199A-4FBC-BF85-DA3DBEFF108A}">
  <ds:schemaRefs>
    <ds:schemaRef ds:uri="http://schemas.microsoft.com/DataMashup"/>
  </ds:schemaRefs>
</ds:datastoreItem>
</file>

<file path=customXml/itemProps10.xml><?xml version="1.0" encoding="utf-8"?>
<ds:datastoreItem xmlns:ds="http://schemas.openxmlformats.org/officeDocument/2006/customXml" ds:itemID="{261D88C8-0DB7-44CA-8C38-EB9F4752AC1C}">
  <ds:schemaRefs/>
</ds:datastoreItem>
</file>

<file path=customXml/itemProps11.xml><?xml version="1.0" encoding="utf-8"?>
<ds:datastoreItem xmlns:ds="http://schemas.openxmlformats.org/officeDocument/2006/customXml" ds:itemID="{44988FC4-3236-4866-BDAE-8036BA3150A3}">
  <ds:schemaRefs/>
</ds:datastoreItem>
</file>

<file path=customXml/itemProps12.xml><?xml version="1.0" encoding="utf-8"?>
<ds:datastoreItem xmlns:ds="http://schemas.openxmlformats.org/officeDocument/2006/customXml" ds:itemID="{D418F824-171B-43E8-AFC1-150CE5D10F9B}">
  <ds:schemaRefs/>
</ds:datastoreItem>
</file>

<file path=customXml/itemProps13.xml><?xml version="1.0" encoding="utf-8"?>
<ds:datastoreItem xmlns:ds="http://schemas.openxmlformats.org/officeDocument/2006/customXml" ds:itemID="{5F8D4BF3-89AE-41CB-8194-6B46D5D26197}">
  <ds:schemaRefs/>
</ds:datastoreItem>
</file>

<file path=customXml/itemProps14.xml><?xml version="1.0" encoding="utf-8"?>
<ds:datastoreItem xmlns:ds="http://schemas.openxmlformats.org/officeDocument/2006/customXml" ds:itemID="{1FB5DED8-0D92-4EE1-A633-B62A38DC4896}">
  <ds:schemaRefs/>
</ds:datastoreItem>
</file>

<file path=customXml/itemProps15.xml><?xml version="1.0" encoding="utf-8"?>
<ds:datastoreItem xmlns:ds="http://schemas.openxmlformats.org/officeDocument/2006/customXml" ds:itemID="{BF1F6048-7ADB-427F-89E9-F7AC7375144F}">
  <ds:schemaRefs/>
</ds:datastoreItem>
</file>

<file path=customXml/itemProps16.xml><?xml version="1.0" encoding="utf-8"?>
<ds:datastoreItem xmlns:ds="http://schemas.openxmlformats.org/officeDocument/2006/customXml" ds:itemID="{4E8E5873-BA3F-41F5-98D1-E0C227213599}">
  <ds:schemaRefs/>
</ds:datastoreItem>
</file>

<file path=customXml/itemProps2.xml><?xml version="1.0" encoding="utf-8"?>
<ds:datastoreItem xmlns:ds="http://schemas.openxmlformats.org/officeDocument/2006/customXml" ds:itemID="{92A8916D-C791-49F5-8295-EA1CAF7B03FA}">
  <ds:schemaRefs/>
</ds:datastoreItem>
</file>

<file path=customXml/itemProps3.xml><?xml version="1.0" encoding="utf-8"?>
<ds:datastoreItem xmlns:ds="http://schemas.openxmlformats.org/officeDocument/2006/customXml" ds:itemID="{3672C90D-4D63-46EB-9A2E-C2DD2429E05C}">
  <ds:schemaRefs/>
</ds:datastoreItem>
</file>

<file path=customXml/itemProps4.xml><?xml version="1.0" encoding="utf-8"?>
<ds:datastoreItem xmlns:ds="http://schemas.openxmlformats.org/officeDocument/2006/customXml" ds:itemID="{B8CCA61F-91FA-412E-AE2B-BC9EA82D7EFA}">
  <ds:schemaRefs/>
</ds:datastoreItem>
</file>

<file path=customXml/itemProps5.xml><?xml version="1.0" encoding="utf-8"?>
<ds:datastoreItem xmlns:ds="http://schemas.openxmlformats.org/officeDocument/2006/customXml" ds:itemID="{92FFAF1A-C06E-4878-B15F-7E040717A23F}">
  <ds:schemaRefs/>
</ds:datastoreItem>
</file>

<file path=customXml/itemProps6.xml><?xml version="1.0" encoding="utf-8"?>
<ds:datastoreItem xmlns:ds="http://schemas.openxmlformats.org/officeDocument/2006/customXml" ds:itemID="{30B652DB-7D9D-418B-A837-2B1C4E72CD0A}">
  <ds:schemaRefs/>
</ds:datastoreItem>
</file>

<file path=customXml/itemProps7.xml><?xml version="1.0" encoding="utf-8"?>
<ds:datastoreItem xmlns:ds="http://schemas.openxmlformats.org/officeDocument/2006/customXml" ds:itemID="{9B30FC8E-123F-4297-8E92-051E55ECFC38}">
  <ds:schemaRefs/>
</ds:datastoreItem>
</file>

<file path=customXml/itemProps8.xml><?xml version="1.0" encoding="utf-8"?>
<ds:datastoreItem xmlns:ds="http://schemas.openxmlformats.org/officeDocument/2006/customXml" ds:itemID="{330E2242-FD00-46DF-B7BC-1597F5D08B3F}">
  <ds:schemaRefs/>
</ds:datastoreItem>
</file>

<file path=customXml/itemProps9.xml><?xml version="1.0" encoding="utf-8"?>
<ds:datastoreItem xmlns:ds="http://schemas.openxmlformats.org/officeDocument/2006/customXml" ds:itemID="{DC8F94C9-B85E-4B10-88EA-85DC26DA268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Actives Dashboard</vt:lpstr>
      <vt:lpstr>Separations Dashboard</vt:lpstr>
      <vt:lpstr>Actives</vt:lpstr>
      <vt:lpstr>Ethinicity</vt:lpstr>
      <vt:lpstr>Tenure</vt:lpstr>
      <vt:lpstr>Seperations</vt:lpstr>
      <vt:lpstr>Term Reason</vt:lpstr>
      <vt:lpstr>Headline</vt:lpstr>
      <vt:lpstr>Region</vt:lpstr>
      <vt:lpstr>ActiveEmployee</vt:lpstr>
      <vt:lpstr>Group Seperation</vt:lpstr>
      <vt:lpstr>Sparklines Pivot</vt:lpstr>
      <vt:lpstr>Average Turnover</vt:lpstr>
      <vt:lpstr>PayType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Kathpalia</dc:creator>
  <cp:lastModifiedBy>Vishal Kathpalia</cp:lastModifiedBy>
  <dcterms:created xsi:type="dcterms:W3CDTF">2020-10-25T06:58:53Z</dcterms:created>
  <dcterms:modified xsi:type="dcterms:W3CDTF">2020-11-21T12:33:26Z</dcterms:modified>
</cp:coreProperties>
</file>