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Antonio\Explotacion de la informacion\Practicas\2019-2020\buscador\"/>
    </mc:Choice>
  </mc:AlternateContent>
  <xr:revisionPtr revIDLastSave="0" documentId="13_ncr:1_{C2AF5D8B-2518-4C87-A731-CF46AD27B338}" xr6:coauthVersionLast="45" xr6:coauthVersionMax="45" xr10:uidLastSave="{00000000-0000-0000-0000-000000000000}"/>
  <bookViews>
    <workbookView xWindow="-120" yWindow="-120" windowWidth="29040" windowHeight="15840" xr2:uid="{AADB1045-93D4-404A-904A-FE7D8E8448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17" i="1"/>
  <c r="H18" i="1" s="1"/>
  <c r="G17" i="1"/>
  <c r="G18" i="1" s="1"/>
  <c r="F17" i="1"/>
  <c r="F18" i="1" s="1"/>
  <c r="E17" i="1"/>
  <c r="E18" i="1" s="1"/>
  <c r="H11" i="1"/>
  <c r="H12" i="1" s="1"/>
  <c r="G11" i="1"/>
  <c r="G12" i="1" s="1"/>
  <c r="F11" i="1"/>
  <c r="F12" i="1" s="1"/>
  <c r="E11" i="1"/>
  <c r="E12" i="1" s="1"/>
  <c r="R16" i="1"/>
  <c r="I4" i="1"/>
  <c r="I3" i="1"/>
  <c r="S10" i="1" l="1"/>
  <c r="H20" i="1" s="1"/>
  <c r="H16" i="1" s="1"/>
  <c r="R19" i="1"/>
  <c r="H10" i="1" s="1"/>
  <c r="H21" i="1"/>
  <c r="E21" i="1"/>
  <c r="F21" i="1"/>
  <c r="G21" i="1"/>
  <c r="G10" i="1" l="1"/>
  <c r="E10" i="1"/>
  <c r="F10" i="1"/>
  <c r="F19" i="1"/>
  <c r="F15" i="1" s="1"/>
  <c r="H19" i="1"/>
  <c r="H15" i="1" s="1"/>
  <c r="E19" i="1"/>
  <c r="E15" i="1" s="1"/>
  <c r="G20" i="1"/>
  <c r="G16" i="1" s="1"/>
  <c r="G19" i="1"/>
  <c r="G15" i="1" s="1"/>
  <c r="F20" i="1"/>
  <c r="F16" i="1" s="1"/>
  <c r="K4" i="1" s="1"/>
  <c r="E20" i="1"/>
  <c r="E16" i="1" s="1"/>
  <c r="E9" i="1"/>
  <c r="G9" i="1"/>
  <c r="H9" i="1"/>
  <c r="F9" i="1"/>
  <c r="K3" i="1" l="1"/>
  <c r="J4" i="1"/>
  <c r="J3" i="1"/>
</calcChain>
</file>

<file path=xl/sharedStrings.xml><?xml version="1.0" encoding="utf-8"?>
<sst xmlns="http://schemas.openxmlformats.org/spreadsheetml/2006/main" count="51" uniqueCount="47">
  <si>
    <t>Fichero1</t>
  </si>
  <si>
    <t>DFR</t>
  </si>
  <si>
    <t xml:space="preserve">pal1 yo pal2 pal1. pal3 el  </t>
  </si>
  <si>
    <t>Fichero2</t>
  </si>
  <si>
    <t>pal2, el pal2: pal4 la</t>
  </si>
  <si>
    <t>pal1</t>
  </si>
  <si>
    <t>pal2</t>
  </si>
  <si>
    <t>pal3</t>
  </si>
  <si>
    <t>pal4</t>
  </si>
  <si>
    <t>·         n : número de términos (no de parada) de la query Q</t>
  </si>
  <si>
    <t>·         f(qi, D) : la frecuencia del término qi en el documento D</t>
  </si>
  <si>
    <t>·         |D| : el número de palabras (no de parada) del documento D</t>
  </si>
  <si>
    <t>·         avgdl: la media de todas las |D| en la colección</t>
  </si>
  <si>
    <t>·         N: cantidad de documentos en la colección</t>
  </si>
  <si>
    <t>·         n(qi): número de documentos en los que aparece el término qi</t>
  </si>
  <si>
    <t>·         Constantes para configuración: k1 = 1,2   b = 0,75</t>
  </si>
  <si>
    <t>SUM</t>
  </si>
  <si>
    <t>Q_tad03</t>
  </si>
  <si>
    <t>SCORE_BM25</t>
  </si>
  <si>
    <t>SCORE_DFR</t>
  </si>
  <si>
    <t>BM25</t>
  </si>
  <si>
    <t>·         k: número de términos (no de parada) de la query q</t>
  </si>
  <si>
    <t>·         wi,q: peso en la query del término i de la query q</t>
  </si>
  <si>
    <t xml:space="preserve">·         wi,d: peso en el documento del término i de la query q </t>
  </si>
  <si>
    <t>·         ft: número total de veces que el término t aparece en toda la colección</t>
  </si>
  <si>
    <t xml:space="preserve">·         ft,d: número de veces que el término t aparece en el documento d </t>
  </si>
  <si>
    <t>·         ft,q: número de veces que el término t aparece en la query q</t>
  </si>
  <si>
    <t>·         nt: número de documentos en los que aparece el término t</t>
  </si>
  <si>
    <t>·         ld: longitud en palabras (no de parada) del documento</t>
  </si>
  <si>
    <t>·         avr_ld: media en palabras (no de parada) del tamaño de los documentos</t>
  </si>
  <si>
    <t>·         Valor recomendado de c = 2</t>
  </si>
  <si>
    <t>BM25_Multiplicando2_fichero1</t>
  </si>
  <si>
    <t>BM25_Multiplicando2_fichero2</t>
  </si>
  <si>
    <t>Base Log BM25</t>
  </si>
  <si>
    <t>Base Log DFR</t>
  </si>
  <si>
    <t>DFR_ft</t>
  </si>
  <si>
    <t>DFR_lambda_t</t>
  </si>
  <si>
    <t>DFR_f*_t_fichero1</t>
  </si>
  <si>
    <t>DFR_f*_t_fichero2</t>
  </si>
  <si>
    <t>BM25_n(qi)</t>
  </si>
  <si>
    <t>BM25_IDF(qi)</t>
  </si>
  <si>
    <t>DFR_wt_q</t>
  </si>
  <si>
    <t>DFR_wt_fichero1</t>
  </si>
  <si>
    <t>DFR_wt_fichero2</t>
  </si>
  <si>
    <t>·         lambda_t es la razón entre la frecuencia del término en la colección y la cantidad de documentos en la colección</t>
  </si>
  <si>
    <t>Palabras con contenido</t>
  </si>
  <si>
    <t xml:space="preserve">pal1 pal4 pal2 pal3 pal1. pal2, EL LA lapal4 pal2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</si>
</sst>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247651</xdr:colOff>
      <xdr:row>0</xdr:row>
      <xdr:rowOff>19050</xdr:rowOff>
    </xdr:from>
    <xdr:to>
      <xdr:col>23</xdr:col>
      <xdr:colOff>57151</xdr:colOff>
      <xdr:row>11</xdr:row>
      <xdr:rowOff>130926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2CB0EF-2D82-43AB-869D-C76A3C1C4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6051" y="19050"/>
          <a:ext cx="2857500" cy="220737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22</xdr:row>
      <xdr:rowOff>180975</xdr:rowOff>
    </xdr:from>
    <xdr:to>
      <xdr:col>19</xdr:col>
      <xdr:colOff>67404</xdr:colOff>
      <xdr:row>29</xdr:row>
      <xdr:rowOff>165281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DF8BF6-F2F9-42C9-A48D-DDD16D8C4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5375" y="8753475"/>
          <a:ext cx="5220429" cy="1317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08F5-9E78-42E2-A8D7-24B305073904}">
  <dimension ref="A1:V29"/>
  <sheetViews>
    <sheetView tabSelected="1" workbookViewId="0">
      <selection activeCell="C24" sqref="C24"/>
    </sheetView>
  </sheetViews>
  <sheetFormatPr baseColWidth="10" defaultRowHeight="15" x14ac:dyDescent="0.25"/>
  <cols>
    <col min="4" max="4" width="19.28515625" customWidth="1"/>
    <col min="12" max="12" width="2.28515625" style="3" customWidth="1"/>
  </cols>
  <sheetData>
    <row r="1" spans="1:22" x14ac:dyDescent="0.25">
      <c r="E1" s="2" t="s">
        <v>45</v>
      </c>
      <c r="F1" s="2"/>
      <c r="G1" s="2"/>
      <c r="H1" s="2"/>
      <c r="J1" s="2" t="s">
        <v>17</v>
      </c>
      <c r="M1" s="2" t="s">
        <v>1</v>
      </c>
    </row>
    <row r="2" spans="1:22" x14ac:dyDescent="0.25">
      <c r="E2" s="4" t="s">
        <v>5</v>
      </c>
      <c r="F2" s="4" t="s">
        <v>6</v>
      </c>
      <c r="G2" s="4" t="s">
        <v>7</v>
      </c>
      <c r="H2" s="4" t="s">
        <v>8</v>
      </c>
      <c r="I2" s="1" t="s">
        <v>16</v>
      </c>
      <c r="J2" s="4" t="s">
        <v>18</v>
      </c>
      <c r="K2" s="4" t="s">
        <v>19</v>
      </c>
      <c r="M2" t="s">
        <v>21</v>
      </c>
    </row>
    <row r="3" spans="1:22" x14ac:dyDescent="0.25">
      <c r="A3" s="2" t="s">
        <v>0</v>
      </c>
      <c r="B3" t="s">
        <v>2</v>
      </c>
      <c r="E3" s="1">
        <v>2</v>
      </c>
      <c r="F3" s="1">
        <v>1</v>
      </c>
      <c r="G3" s="1">
        <v>1</v>
      </c>
      <c r="H3" s="1"/>
      <c r="I3" s="1">
        <f>SUM(E3:H3)</f>
        <v>4</v>
      </c>
      <c r="J3">
        <f xml:space="preserve"> $E$12*E9 + $F$12*F9 + $G$12*G9 + $H$12*H9</f>
        <v>-2.1937234761512507</v>
      </c>
      <c r="K3">
        <f xml:space="preserve"> IF(AND(E3 &lt;&gt; 0, E6 &lt;&gt; 0), E21*E15, 0)  + IF(AND(F3 &lt;&gt; 0, F6 &lt;&gt; 0), F21*F15, 0)  + IF(AND(G3 &lt;&gt; 0, G6 &lt;&gt; 0), G21*G15, 0) + IF(AND(H3 &lt;&gt; 0, H6 &lt;&gt; 0), H21*H15, 0)</f>
        <v>1.7756987596999119</v>
      </c>
      <c r="M3" t="s">
        <v>22</v>
      </c>
    </row>
    <row r="4" spans="1:22" x14ac:dyDescent="0.25">
      <c r="A4" s="2" t="s">
        <v>3</v>
      </c>
      <c r="B4" t="s">
        <v>4</v>
      </c>
      <c r="E4" s="1"/>
      <c r="F4" s="1">
        <v>2</v>
      </c>
      <c r="G4" s="1"/>
      <c r="H4" s="1">
        <v>1</v>
      </c>
      <c r="I4" s="1">
        <f t="shared" ref="I4:I21" si="0">SUM(E4:H4)</f>
        <v>3</v>
      </c>
      <c r="J4">
        <f xml:space="preserve"> $E$12*E10 + $F$12*F10 + $G$12*G10 + $H$12*H10</f>
        <v>-3.3262969917456169</v>
      </c>
      <c r="K4">
        <f xml:space="preserve"> IF(AND(E4 &lt;&gt; 0, E6 &lt;&gt; 0), E21*E16, 0) + IF(AND(F4 &lt;&gt; 0, F6 &lt;&gt; 0), F21*F16, 0) + IF(AND(G4 &lt;&gt; 0, G6 &lt;&gt; 0), G21*G16, 0) + IF(AND(H4 &lt;&gt; 0, H6 &lt;&gt; 0), H21*H16, 0)</f>
        <v>1.2605832102584369</v>
      </c>
      <c r="M4" t="s">
        <v>23</v>
      </c>
    </row>
    <row r="5" spans="1:22" x14ac:dyDescent="0.25">
      <c r="A5" s="5"/>
      <c r="B5" s="5"/>
      <c r="C5" s="5"/>
      <c r="D5" s="5"/>
      <c r="E5" s="6"/>
      <c r="F5" s="6"/>
      <c r="G5" s="6"/>
      <c r="H5" s="6"/>
      <c r="I5" s="6"/>
      <c r="J5" s="6"/>
      <c r="K5" s="6"/>
      <c r="M5" t="s">
        <v>24</v>
      </c>
    </row>
    <row r="6" spans="1:22" x14ac:dyDescent="0.25">
      <c r="A6" s="2" t="s">
        <v>17</v>
      </c>
      <c r="B6" t="s">
        <v>46</v>
      </c>
      <c r="E6" s="1">
        <v>2</v>
      </c>
      <c r="F6" s="1">
        <v>3</v>
      </c>
      <c r="G6" s="1">
        <v>1</v>
      </c>
      <c r="H6" s="1">
        <v>2</v>
      </c>
      <c r="I6" s="1">
        <f>SUM(E6:H6)</f>
        <v>8</v>
      </c>
      <c r="J6" s="6"/>
      <c r="K6" s="6"/>
      <c r="M6" t="s">
        <v>25</v>
      </c>
    </row>
    <row r="7" spans="1:22" x14ac:dyDescent="0.25">
      <c r="F7" s="1"/>
      <c r="G7" s="1"/>
      <c r="H7" s="1"/>
      <c r="I7" s="1"/>
      <c r="M7" t="s">
        <v>26</v>
      </c>
    </row>
    <row r="8" spans="1:22" x14ac:dyDescent="0.25">
      <c r="A8" s="2" t="s">
        <v>20</v>
      </c>
      <c r="C8" t="s">
        <v>34</v>
      </c>
      <c r="D8">
        <v>2</v>
      </c>
      <c r="F8" s="1"/>
      <c r="G8" s="1"/>
      <c r="H8" s="1"/>
      <c r="I8" s="1"/>
      <c r="M8" t="s">
        <v>27</v>
      </c>
    </row>
    <row r="9" spans="1:22" x14ac:dyDescent="0.25">
      <c r="A9" t="s">
        <v>31</v>
      </c>
      <c r="E9" s="1">
        <f xml:space="preserve"> (E3 * (1.2 + 1)) / (E3 + (1.2 * (1 - 0.75 + (0.75 * $I$3/$R$19))))</f>
        <v>1.3218884120171677</v>
      </c>
      <c r="F9" s="1">
        <f xml:space="preserve"> (F3 * (1.2 + 1)) / (F3 + (1.2 * (1 - 0.75 + (0.75 * $I$3/$R$19))))</f>
        <v>0.94478527607361984</v>
      </c>
      <c r="G9" s="1">
        <f xml:space="preserve"> (G3 * (1.2 + 1)) / (G3 + (1.2 * (1 - 0.75 + (0.75 * $I$3/$R$19))))</f>
        <v>0.94478527607361984</v>
      </c>
      <c r="H9" s="1">
        <f xml:space="preserve"> (H3 * (1.2 + 1)) / (H3 + (1.2 * (1 - 0.75 + (0.75 * $I$3/$R$19))))</f>
        <v>0</v>
      </c>
      <c r="I9" s="1"/>
      <c r="M9" t="s">
        <v>28</v>
      </c>
    </row>
    <row r="10" spans="1:22" x14ac:dyDescent="0.25">
      <c r="A10" t="s">
        <v>32</v>
      </c>
      <c r="E10" s="1">
        <f xml:space="preserve"> (E4 * (1.2 + 1)) / (E4 + (1.2 * (1 - 0.75 + (0.75 * $I$4/$R$19))))</f>
        <v>0</v>
      </c>
      <c r="F10" s="1">
        <f xml:space="preserve"> (F4 * (1.2 + 1)) / (F4 + (1.2 * (1 - 0.75 + (0.75 * $I$4/$R$19))))</f>
        <v>1.4325581395348839</v>
      </c>
      <c r="G10" s="1">
        <f xml:space="preserve"> (G4 * (1.2 + 1)) / (G4 + (1.2 * (1 - 0.75 + (0.75 * $I$4/$R$19))))</f>
        <v>0</v>
      </c>
      <c r="H10" s="1">
        <f xml:space="preserve"> (H4 * (1.2 + 1)) / (H4 + (1.2 * (1 - 0.75 + (0.75 * $I$4/$R$19))))</f>
        <v>1.0620689655172415</v>
      </c>
      <c r="I10" s="1"/>
      <c r="M10" t="s">
        <v>29</v>
      </c>
      <c r="S10">
        <f>AVERAGE(I3:I4)</f>
        <v>3.5</v>
      </c>
    </row>
    <row r="11" spans="1:22" x14ac:dyDescent="0.25">
      <c r="A11" t="s">
        <v>39</v>
      </c>
      <c r="E11" s="1">
        <f>COUNTA(E3:E4)</f>
        <v>1</v>
      </c>
      <c r="F11" s="1">
        <f>COUNTA(F3:F4)</f>
        <v>2</v>
      </c>
      <c r="G11" s="1">
        <f>COUNTA(G3:G4)</f>
        <v>1</v>
      </c>
      <c r="H11" s="1">
        <f>COUNTA(H3:H4)</f>
        <v>1</v>
      </c>
      <c r="I11" s="1"/>
      <c r="M11" t="s">
        <v>13</v>
      </c>
      <c r="S11">
        <v>2</v>
      </c>
    </row>
    <row r="12" spans="1:22" x14ac:dyDescent="0.25">
      <c r="A12" t="s">
        <v>40</v>
      </c>
      <c r="E12" s="1">
        <f>LOG( (($R$20 - E11 + 0.5) / (E11 + 0.5)), D14)</f>
        <v>0</v>
      </c>
      <c r="F12" s="1">
        <f>LOG( (($R$20 - F11 + 0.5) / (F11 + 0.5)), D14)</f>
        <v>-2.3219280948873622</v>
      </c>
      <c r="G12" s="1">
        <f>LOG( (($R$20 - G11 + 0.5) / (G11 + 0.5)), D14)</f>
        <v>0</v>
      </c>
      <c r="H12" s="1">
        <f>LOG( (($R$20 - H11 + 0.5) / (H11 + 0.5)), D14)</f>
        <v>0</v>
      </c>
      <c r="I12" s="1"/>
      <c r="M12" t="s">
        <v>30</v>
      </c>
    </row>
    <row r="13" spans="1:22" x14ac:dyDescent="0.25">
      <c r="I13" s="1"/>
      <c r="M13" t="s">
        <v>44</v>
      </c>
    </row>
    <row r="14" spans="1:22" x14ac:dyDescent="0.25">
      <c r="A14" s="2" t="s">
        <v>1</v>
      </c>
      <c r="C14" t="s">
        <v>33</v>
      </c>
      <c r="D14">
        <v>2</v>
      </c>
      <c r="I14" s="1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t="s">
        <v>42</v>
      </c>
      <c r="E15" s="1">
        <f>(LOG(1+E18,$D$8) + E19*LOG( (1+E18) / E18, $D$8)) * ( (E17 + 1) / (E11 * (E19 + 1)) )</f>
        <v>3</v>
      </c>
      <c r="F15" s="1">
        <f>(LOG(1+F18,$D$8) + F19*LOG( (1+F18) / F18, $D$8)) * ( (F17 + 1) / (F11 * (F19 + 1)) )</f>
        <v>1.9496203648790387</v>
      </c>
      <c r="G15" s="1">
        <f>(LOG(1+G18,$D$8) + G19*LOG( (1+G18) / G18, $D$8)) * ( (G17 + 1) / (G11 * (G19 + 1)) )</f>
        <v>2.3567289829621791</v>
      </c>
      <c r="H15" s="1">
        <f>(LOG(1+H18,$D$8) + H19*LOG( (1+H18) / H18, $D$8)) * ( (H17 + 1) / (H11 * (H19 + 1)) )</f>
        <v>1.1699250014423124</v>
      </c>
      <c r="I15" s="1"/>
      <c r="M15" s="2" t="s">
        <v>20</v>
      </c>
    </row>
    <row r="16" spans="1:22" x14ac:dyDescent="0.25">
      <c r="A16" t="s">
        <v>43</v>
      </c>
      <c r="E16" s="1">
        <f>(LOG(1+E18,$D$8) + E20*LOG( (1+E18) / E18, $D$8)) * ( (E17 + 1) / (E11 * (E20 + 1)) )</f>
        <v>3</v>
      </c>
      <c r="F16" s="1">
        <f>(LOG(1+F18,$D$8) + F20*LOG( (1+F18) / F18, $D$8)) * ( (F17 + 1) / (F11 * (F20 + 1)) )</f>
        <v>1.7354293992332339</v>
      </c>
      <c r="G16" s="1">
        <f>(LOG(1+G18,$D$8) + G20*LOG( (1+G18) / G18, $D$8)) * ( (G17 + 1) / (G11 * (G20 + 1)) )</f>
        <v>1.1699250014423124</v>
      </c>
      <c r="H16" s="1">
        <f>(LOG(1+H18,$D$8) + H20*LOG( (1+H18) / H18, $D$8)) * ( (H17 + 1) / (H11 * (H20 + 1)) )</f>
        <v>2.4391887421838967</v>
      </c>
      <c r="I16" s="1"/>
      <c r="M16" t="s">
        <v>9</v>
      </c>
      <c r="R16">
        <f>I6</f>
        <v>8</v>
      </c>
    </row>
    <row r="17" spans="1:18" x14ac:dyDescent="0.25">
      <c r="A17" t="s">
        <v>35</v>
      </c>
      <c r="E17" s="1">
        <f>SUM(E3:E4)</f>
        <v>2</v>
      </c>
      <c r="F17" s="1">
        <f>SUM(F3:F4)</f>
        <v>3</v>
      </c>
      <c r="G17" s="1">
        <f>SUM(G3:G4)</f>
        <v>1</v>
      </c>
      <c r="H17" s="1">
        <f>SUM(H3:H4)</f>
        <v>1</v>
      </c>
      <c r="I17" s="1"/>
      <c r="M17" t="s">
        <v>10</v>
      </c>
    </row>
    <row r="18" spans="1:18" x14ac:dyDescent="0.25">
      <c r="A18" t="s">
        <v>36</v>
      </c>
      <c r="E18" s="1">
        <f>E17/$S$11</f>
        <v>1</v>
      </c>
      <c r="F18" s="1">
        <f>F17/$S$11</f>
        <v>1.5</v>
      </c>
      <c r="G18" s="1">
        <f>G17/$S$11</f>
        <v>0.5</v>
      </c>
      <c r="H18" s="1">
        <f>H17/$S$11</f>
        <v>0.5</v>
      </c>
      <c r="I18" s="1"/>
      <c r="M18" t="s">
        <v>11</v>
      </c>
    </row>
    <row r="19" spans="1:18" x14ac:dyDescent="0.25">
      <c r="A19" t="s">
        <v>37</v>
      </c>
      <c r="E19" s="1">
        <f>E3*LOG(1 + 2 * $S$10/$I$3, $D$8)</f>
        <v>2.9188632372745946</v>
      </c>
      <c r="F19" s="1">
        <f>F3*LOG(1 + 2 * $S$10/$I$3, $D$8)</f>
        <v>1.4594316186372973</v>
      </c>
      <c r="G19" s="1">
        <f>G3*LOG(1 + 2 * $S$10/$I$3, $D$8)</f>
        <v>1.4594316186372973</v>
      </c>
      <c r="H19" s="1">
        <f>H3*LOG(1 + 2 * $S$10/$I$3, $D$8)</f>
        <v>0</v>
      </c>
      <c r="M19" t="s">
        <v>12</v>
      </c>
      <c r="R19">
        <f>AVERAGE(I3:I4)</f>
        <v>3.5</v>
      </c>
    </row>
    <row r="20" spans="1:18" x14ac:dyDescent="0.25">
      <c r="A20" t="s">
        <v>38</v>
      </c>
      <c r="E20" s="1">
        <f>E4*LOG(1 + 2 * $S$10/$I$4, $D$8)</f>
        <v>0</v>
      </c>
      <c r="F20" s="1">
        <f>F4*LOG(1 + 2 * $S$10/$I$4, $D$8)</f>
        <v>3.4739311883324127</v>
      </c>
      <c r="G20" s="1">
        <f>G4*LOG(1 + 2 * $S$10/$I$4, $D$8)</f>
        <v>0</v>
      </c>
      <c r="H20" s="1">
        <f>H4*LOG(1 + 2 * $S$10/$I$4, $D$8)</f>
        <v>1.7369655941662063</v>
      </c>
      <c r="M20" t="s">
        <v>13</v>
      </c>
      <c r="R20">
        <v>2</v>
      </c>
    </row>
    <row r="21" spans="1:18" x14ac:dyDescent="0.25">
      <c r="A21" t="s">
        <v>41</v>
      </c>
      <c r="E21" s="1">
        <f>E6/$I$6</f>
        <v>0.25</v>
      </c>
      <c r="F21" s="1">
        <f>F6/$I$6</f>
        <v>0.375</v>
      </c>
      <c r="G21" s="1">
        <f>G6/$I$6</f>
        <v>0.125</v>
      </c>
      <c r="H21" s="1">
        <f>H6/$I$6</f>
        <v>0.25</v>
      </c>
      <c r="M21" t="s">
        <v>14</v>
      </c>
    </row>
    <row r="22" spans="1:18" x14ac:dyDescent="0.25">
      <c r="M22" t="s">
        <v>15</v>
      </c>
    </row>
    <row r="25" spans="1:18" x14ac:dyDescent="0.25">
      <c r="E25" s="1"/>
      <c r="F25" s="1"/>
      <c r="G25" s="1"/>
      <c r="H25" s="1"/>
      <c r="I25" s="1"/>
    </row>
    <row r="26" spans="1:18" x14ac:dyDescent="0.25">
      <c r="I26" s="1"/>
    </row>
    <row r="27" spans="1:18" x14ac:dyDescent="0.25">
      <c r="E27" s="1"/>
      <c r="F27" s="1"/>
      <c r="G27" s="1"/>
      <c r="H27" s="1"/>
      <c r="I27" s="1"/>
    </row>
    <row r="28" spans="1:18" x14ac:dyDescent="0.25">
      <c r="I28" s="1"/>
    </row>
    <row r="29" spans="1:18" x14ac:dyDescent="0.25">
      <c r="E29" s="1"/>
      <c r="F29" s="1"/>
      <c r="G29" s="1"/>
      <c r="H29" s="1"/>
      <c r="I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Ferrandez</dc:creator>
  <cp:lastModifiedBy>Antonio Ferrandez</cp:lastModifiedBy>
  <dcterms:created xsi:type="dcterms:W3CDTF">2019-06-04T05:18:59Z</dcterms:created>
  <dcterms:modified xsi:type="dcterms:W3CDTF">2020-03-27T10:36:07Z</dcterms:modified>
</cp:coreProperties>
</file>