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9178EAD-93F4-4B85-B911-42B267D80CB5}" xr6:coauthVersionLast="47" xr6:coauthVersionMax="47" xr10:uidLastSave="{00000000-0000-0000-0000-000000000000}"/>
  <bookViews>
    <workbookView xWindow="-108" yWindow="-108" windowWidth="23256" windowHeight="12456" xr2:uid="{FFFD8845-2B0A-446B-8F0B-E0F704044D37}"/>
  </bookViews>
  <sheets>
    <sheet name="Asar-2081" sheetId="13" r:id="rId1"/>
    <sheet name="variable" sheetId="3" r:id="rId2"/>
    <sheet name="rough" sheetId="31" r:id="rId3"/>
    <sheet name="total kg" sheetId="30" r:id="rId4"/>
    <sheet name="by bus" sheetId="18" r:id="rId5"/>
    <sheet name="Pokharra" sheetId="15" r:id="rId6"/>
    <sheet name="copy" sheetId="1" r:id="rId7"/>
    <sheet name="Valley" sheetId="5" r:id="rId8"/>
    <sheet name="master table" sheetId="6" r:id="rId9"/>
    <sheet name="full branch" sheetId="4" r:id="rId10"/>
    <sheet name="by gbl van" sheetId="11" r:id="rId11"/>
    <sheet name="by busgblvan" sheetId="17" r:id="rId12"/>
    <sheet name="by air" sheetId="19" r:id="rId13"/>
    <sheet name="tst" sheetId="25" r:id="rId14"/>
  </sheets>
  <externalReferences>
    <externalReference r:id="rId15"/>
    <externalReference r:id="rId16"/>
  </externalReferences>
  <definedNames>
    <definedName name="_xlnm._FilterDatabase" localSheetId="0" hidden="1">'Asar-2081'!$A$1:$AN$325</definedName>
    <definedName name="_xlnm._FilterDatabase" localSheetId="10" hidden="1">'by gbl van'!$A$1:$C$120</definedName>
    <definedName name="_xlnm._FilterDatabase" localSheetId="6" hidden="1">copy!$A$1:$AK$276</definedName>
    <definedName name="_xlnm._FilterDatabase" localSheetId="9" hidden="1">'full branch'!$A$1:$F$330</definedName>
    <definedName name="_xlnm._FilterDatabase" localSheetId="3" hidden="1">'total kg'!$A$1:$B$82</definedName>
    <definedName name="_xlnm._FilterDatabase" localSheetId="13" hidden="1">tst!$A$1:$AO$330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" i="31" l="1"/>
  <c r="K28" i="31"/>
  <c r="K29" i="31"/>
  <c r="K27" i="31"/>
  <c r="H40" i="31"/>
  <c r="H41" i="31"/>
  <c r="H42" i="31"/>
  <c r="H43" i="31"/>
  <c r="H39" i="31"/>
  <c r="G44" i="31"/>
  <c r="O30" i="31"/>
  <c r="O29" i="31"/>
  <c r="N31" i="31"/>
  <c r="F31" i="31"/>
  <c r="F32" i="31"/>
  <c r="F30" i="31"/>
  <c r="E33" i="31"/>
  <c r="J28" i="31"/>
  <c r="J29" i="31"/>
  <c r="I30" i="31"/>
  <c r="E25" i="31"/>
  <c r="E26" i="31"/>
  <c r="E24" i="31"/>
  <c r="D27" i="31"/>
  <c r="T17" i="31"/>
  <c r="T18" i="31"/>
  <c r="T19" i="31"/>
  <c r="T16" i="31"/>
  <c r="S20" i="31"/>
  <c r="O18" i="31"/>
  <c r="O19" i="31"/>
  <c r="O20" i="31"/>
  <c r="O21" i="31"/>
  <c r="O22" i="31"/>
  <c r="O23" i="31"/>
  <c r="O17" i="31"/>
  <c r="N24" i="31"/>
  <c r="J19" i="31"/>
  <c r="J18" i="31"/>
  <c r="I20" i="31"/>
  <c r="G17" i="31"/>
  <c r="G18" i="31"/>
  <c r="G19" i="31"/>
  <c r="G16" i="31"/>
  <c r="F17" i="31"/>
  <c r="F18" i="31"/>
  <c r="F19" i="31"/>
  <c r="F16" i="31"/>
  <c r="E17" i="31"/>
  <c r="E18" i="31"/>
  <c r="E19" i="31"/>
  <c r="E16" i="31"/>
  <c r="D20" i="31"/>
  <c r="Q9" i="31"/>
  <c r="Q10" i="31"/>
  <c r="Q8" i="31"/>
  <c r="P11" i="31"/>
  <c r="L9" i="31"/>
  <c r="L10" i="31"/>
  <c r="L11" i="31"/>
  <c r="L12" i="31"/>
  <c r="L13" i="31"/>
  <c r="L8" i="31"/>
  <c r="K14" i="31"/>
  <c r="I9" i="31"/>
  <c r="I10" i="31"/>
  <c r="I11" i="31"/>
  <c r="I8" i="31"/>
  <c r="H9" i="31"/>
  <c r="H10" i="31"/>
  <c r="H11" i="31"/>
  <c r="H8" i="31"/>
  <c r="G9" i="31"/>
  <c r="G10" i="31"/>
  <c r="G11" i="31"/>
  <c r="G8" i="31"/>
  <c r="F12" i="31"/>
  <c r="C9" i="31"/>
  <c r="D2" i="31"/>
  <c r="D3" i="31"/>
  <c r="D1" i="31"/>
  <c r="C2" i="31"/>
  <c r="C3" i="31"/>
  <c r="C1" i="31"/>
  <c r="B2" i="31"/>
  <c r="B3" i="31"/>
  <c r="B1" i="31"/>
  <c r="A4" i="31"/>
  <c r="AJ2" i="13" a="1"/>
  <c r="AJ2" i="13" s="1"/>
  <c r="AO332" i="25"/>
  <c r="AI3" i="13" a="1"/>
  <c r="AI3" i="13" s="1"/>
  <c r="V3" i="13" s="1" a="1"/>
  <c r="V3" i="13" s="1"/>
  <c r="AI4" i="13" a="1"/>
  <c r="AI4" i="13" s="1"/>
  <c r="V4" i="13" s="1" a="1"/>
  <c r="V4" i="13" s="1"/>
  <c r="AI5" i="13" a="1"/>
  <c r="AI5" i="13" s="1"/>
  <c r="V5" i="13" s="1" a="1"/>
  <c r="V5" i="13" s="1"/>
  <c r="AI6" i="13" a="1"/>
  <c r="AI6" i="13" s="1"/>
  <c r="V6" i="13" s="1" a="1"/>
  <c r="V6" i="13" s="1"/>
  <c r="AI7" i="13" a="1"/>
  <c r="AI7" i="13" s="1"/>
  <c r="V7" i="13" s="1" a="1"/>
  <c r="V7" i="13" s="1"/>
  <c r="AI8" i="13" a="1"/>
  <c r="AI8" i="13" s="1"/>
  <c r="V8" i="13" s="1" a="1"/>
  <c r="V8" i="13" s="1"/>
  <c r="AI9" i="13" a="1"/>
  <c r="AI9" i="13" s="1"/>
  <c r="V9" i="13" s="1" a="1"/>
  <c r="V9" i="13" s="1"/>
  <c r="AI10" i="13" a="1"/>
  <c r="AI10" i="13" s="1"/>
  <c r="V10" i="13" s="1" a="1"/>
  <c r="V10" i="13" s="1"/>
  <c r="AI11" i="13" a="1"/>
  <c r="AI11" i="13" s="1"/>
  <c r="V11" i="13" s="1" a="1"/>
  <c r="V11" i="13" s="1"/>
  <c r="AI12" i="13" a="1"/>
  <c r="AI12" i="13" s="1"/>
  <c r="V12" i="13" s="1" a="1"/>
  <c r="V12" i="13" s="1"/>
  <c r="AI13" i="13" a="1"/>
  <c r="AI13" i="13" s="1"/>
  <c r="V13" i="13" s="1" a="1"/>
  <c r="V13" i="13" s="1"/>
  <c r="AI14" i="13" a="1"/>
  <c r="AI14" i="13" s="1"/>
  <c r="V14" i="13" s="1" a="1"/>
  <c r="V14" i="13" s="1"/>
  <c r="AI15" i="13" a="1"/>
  <c r="AI15" i="13" s="1"/>
  <c r="V15" i="13" s="1" a="1"/>
  <c r="V15" i="13" s="1"/>
  <c r="AI16" i="13" a="1"/>
  <c r="AI16" i="13" s="1"/>
  <c r="V16" i="13" s="1" a="1"/>
  <c r="V16" i="13" s="1"/>
  <c r="AI17" i="13" a="1"/>
  <c r="AI17" i="13" s="1"/>
  <c r="V17" i="13" s="1" a="1"/>
  <c r="V17" i="13" s="1"/>
  <c r="AI18" i="13" a="1"/>
  <c r="AI18" i="13" s="1"/>
  <c r="V18" i="13" s="1" a="1"/>
  <c r="V18" i="13" s="1"/>
  <c r="AI19" i="13" a="1"/>
  <c r="AI19" i="13" s="1"/>
  <c r="V19" i="13" s="1" a="1"/>
  <c r="V19" i="13" s="1"/>
  <c r="AI20" i="13" a="1"/>
  <c r="AI20" i="13" s="1"/>
  <c r="AE20" i="13" s="1" a="1"/>
  <c r="AE20" i="13" s="1"/>
  <c r="AI21" i="13" a="1"/>
  <c r="AI21" i="13" s="1"/>
  <c r="AI22" i="13" a="1"/>
  <c r="AI22" i="13" s="1"/>
  <c r="V22" i="13" s="1" a="1"/>
  <c r="V22" i="13" s="1"/>
  <c r="AI23" i="13" a="1"/>
  <c r="AI23" i="13" s="1"/>
  <c r="V23" i="13" s="1" a="1"/>
  <c r="V23" i="13" s="1"/>
  <c r="AI24" i="13" a="1"/>
  <c r="AI24" i="13" s="1"/>
  <c r="V24" i="13" s="1" a="1"/>
  <c r="V24" i="13" s="1"/>
  <c r="AI25" i="13" a="1"/>
  <c r="AI25" i="13" s="1"/>
  <c r="V25" i="13" s="1" a="1"/>
  <c r="V25" i="13" s="1"/>
  <c r="AI26" i="13" a="1"/>
  <c r="AI26" i="13" s="1"/>
  <c r="V26" i="13" s="1" a="1"/>
  <c r="V26" i="13" s="1"/>
  <c r="AI27" i="13" a="1"/>
  <c r="AI27" i="13" s="1"/>
  <c r="AI28" i="13" a="1"/>
  <c r="AI28" i="13" s="1"/>
  <c r="AI29" i="13" a="1"/>
  <c r="AI29" i="13" s="1"/>
  <c r="AI30" i="13" a="1"/>
  <c r="AI30" i="13" s="1"/>
  <c r="AI31" i="13" a="1"/>
  <c r="AI31" i="13" s="1"/>
  <c r="AI32" i="13" a="1"/>
  <c r="AI32" i="13" s="1"/>
  <c r="AI33" i="13" a="1"/>
  <c r="AI33" i="13" s="1"/>
  <c r="AI34" i="13" a="1"/>
  <c r="AI34" i="13" s="1"/>
  <c r="AI35" i="13" a="1"/>
  <c r="AI35" i="13" s="1"/>
  <c r="AI36" i="13" a="1"/>
  <c r="AI36" i="13" s="1"/>
  <c r="AI37" i="13" a="1"/>
  <c r="AI37" i="13" s="1"/>
  <c r="AI38" i="13" a="1"/>
  <c r="AI38" i="13" s="1"/>
  <c r="AI39" i="13" a="1"/>
  <c r="AI39" i="13" s="1"/>
  <c r="AI40" i="13" a="1"/>
  <c r="AI40" i="13" s="1"/>
  <c r="AI41" i="13" a="1"/>
  <c r="AI41" i="13" s="1"/>
  <c r="AI42" i="13" a="1"/>
  <c r="AI42" i="13" s="1"/>
  <c r="AI43" i="13" a="1"/>
  <c r="AI43" i="13" s="1"/>
  <c r="AI44" i="13" a="1"/>
  <c r="AI44" i="13" s="1"/>
  <c r="AI45" i="13" a="1"/>
  <c r="AI45" i="13" s="1"/>
  <c r="AI46" i="13" a="1"/>
  <c r="AI46" i="13" s="1"/>
  <c r="AI47" i="13" a="1"/>
  <c r="AI47" i="13" s="1"/>
  <c r="AI48" i="13" a="1"/>
  <c r="AI48" i="13" s="1"/>
  <c r="AI49" i="13" a="1"/>
  <c r="AI49" i="13" s="1"/>
  <c r="AI50" i="13" a="1"/>
  <c r="AI50" i="13" s="1"/>
  <c r="AI51" i="13" a="1"/>
  <c r="AI51" i="13" s="1"/>
  <c r="AI52" i="13" a="1"/>
  <c r="AI52" i="13" s="1"/>
  <c r="AI53" i="13" a="1"/>
  <c r="AI53" i="13" s="1"/>
  <c r="AI54" i="13" a="1"/>
  <c r="AI54" i="13" s="1"/>
  <c r="AI55" i="13" a="1"/>
  <c r="AI55" i="13" s="1"/>
  <c r="AI56" i="13" a="1"/>
  <c r="AI56" i="13" s="1"/>
  <c r="AI57" i="13" a="1"/>
  <c r="AI57" i="13" s="1"/>
  <c r="AI58" i="13" a="1"/>
  <c r="AI58" i="13" s="1"/>
  <c r="AI59" i="13" a="1"/>
  <c r="AI59" i="13" s="1"/>
  <c r="AI60" i="13" a="1"/>
  <c r="AI60" i="13" s="1"/>
  <c r="AI61" i="13" a="1"/>
  <c r="AI61" i="13" s="1"/>
  <c r="AI62" i="13" a="1"/>
  <c r="AI62" i="13" s="1"/>
  <c r="AI63" i="13" a="1"/>
  <c r="AI63" i="13" s="1"/>
  <c r="AI64" i="13" a="1"/>
  <c r="AI64" i="13" s="1"/>
  <c r="AI65" i="13" a="1"/>
  <c r="AI65" i="13" s="1"/>
  <c r="AI66" i="13" a="1"/>
  <c r="AI66" i="13" s="1"/>
  <c r="AI67" i="13" a="1"/>
  <c r="AI67" i="13" s="1"/>
  <c r="AI68" i="13" a="1"/>
  <c r="AI68" i="13" s="1"/>
  <c r="AI69" i="13" a="1"/>
  <c r="AI69" i="13" s="1"/>
  <c r="Y69" i="13" s="1" a="1"/>
  <c r="Y69" i="13" s="1"/>
  <c r="AI70" i="13" a="1"/>
  <c r="AI70" i="13" s="1"/>
  <c r="AI71" i="13" a="1"/>
  <c r="AI71" i="13" s="1"/>
  <c r="AI72" i="13" a="1"/>
  <c r="AI72" i="13" s="1"/>
  <c r="AB72" i="13" s="1" a="1"/>
  <c r="AB72" i="13" s="1"/>
  <c r="AI73" i="13" a="1"/>
  <c r="AI73" i="13" s="1"/>
  <c r="AC73" i="13" s="1" a="1"/>
  <c r="AC73" i="13" s="1"/>
  <c r="AI74" i="13" a="1"/>
  <c r="AI74" i="13" s="1"/>
  <c r="AC74" i="13" s="1" a="1"/>
  <c r="AC74" i="13" s="1"/>
  <c r="AI75" i="13" a="1"/>
  <c r="AI75" i="13" s="1"/>
  <c r="AI76" i="13" a="1"/>
  <c r="AI76" i="13" s="1"/>
  <c r="AC76" i="13" s="1" a="1"/>
  <c r="AC76" i="13" s="1"/>
  <c r="AI77" i="13" a="1"/>
  <c r="AI77" i="13" s="1"/>
  <c r="AA77" i="13" s="1" a="1"/>
  <c r="AA77" i="13" s="1"/>
  <c r="AI78" i="13" a="1"/>
  <c r="AI78" i="13" s="1"/>
  <c r="AA78" i="13" s="1" a="1"/>
  <c r="AA78" i="13" s="1"/>
  <c r="AI79" i="13" a="1"/>
  <c r="AI79" i="13" s="1"/>
  <c r="AI80" i="13" a="1"/>
  <c r="AI80" i="13" s="1"/>
  <c r="Y80" i="13" s="1" a="1"/>
  <c r="Y80" i="13" s="1"/>
  <c r="AI81" i="13" a="1"/>
  <c r="AI81" i="13" s="1"/>
  <c r="AC81" i="13" s="1" a="1"/>
  <c r="AC81" i="13" s="1"/>
  <c r="AI82" i="13" a="1"/>
  <c r="AI82" i="13" s="1"/>
  <c r="AB82" i="13" s="1" a="1"/>
  <c r="AB82" i="13" s="1"/>
  <c r="AI83" i="13" a="1"/>
  <c r="AI83" i="13" s="1"/>
  <c r="AI84" i="13" a="1"/>
  <c r="AI84" i="13" s="1"/>
  <c r="Z84" i="13" s="1" a="1"/>
  <c r="Z84" i="13" s="1"/>
  <c r="AI85" i="13" a="1"/>
  <c r="AI85" i="13" s="1"/>
  <c r="AI86" i="13" a="1"/>
  <c r="AI86" i="13" s="1"/>
  <c r="AI87" i="13" a="1"/>
  <c r="AI87" i="13" s="1"/>
  <c r="AI88" i="13" a="1"/>
  <c r="AI88" i="13" s="1"/>
  <c r="AB88" i="13" s="1" a="1"/>
  <c r="AB88" i="13" s="1"/>
  <c r="AI89" i="13" a="1"/>
  <c r="AI89" i="13" s="1"/>
  <c r="AA89" i="13" s="1" a="1"/>
  <c r="AA89" i="13" s="1"/>
  <c r="AI90" i="13" a="1"/>
  <c r="AI90" i="13" s="1"/>
  <c r="AI91" i="13" a="1"/>
  <c r="AI91" i="13" s="1"/>
  <c r="AC91" i="13" s="1" a="1"/>
  <c r="AC91" i="13" s="1"/>
  <c r="AI92" i="13" a="1"/>
  <c r="AI92" i="13" s="1"/>
  <c r="AB92" i="13" s="1" a="1"/>
  <c r="AB92" i="13" s="1"/>
  <c r="AI93" i="13" a="1"/>
  <c r="AI93" i="13" s="1"/>
  <c r="AI94" i="13" a="1"/>
  <c r="AI94" i="13" s="1"/>
  <c r="AI95" i="13" a="1"/>
  <c r="AI95" i="13" s="1"/>
  <c r="AI96" i="13" a="1"/>
  <c r="AI96" i="13" s="1"/>
  <c r="AI97" i="13" a="1"/>
  <c r="AI97" i="13" s="1"/>
  <c r="AI98" i="13" a="1"/>
  <c r="AI98" i="13" s="1"/>
  <c r="AI99" i="13" a="1"/>
  <c r="AI99" i="13" s="1"/>
  <c r="AI100" i="13" a="1"/>
  <c r="AI100" i="13" s="1"/>
  <c r="AC100" i="13" s="1" a="1"/>
  <c r="AC100" i="13" s="1"/>
  <c r="AI101" i="13" a="1"/>
  <c r="AI101" i="13" s="1"/>
  <c r="AA101" i="13" s="1" a="1"/>
  <c r="AA101" i="13" s="1"/>
  <c r="AI102" i="13" a="1"/>
  <c r="AI102" i="13" s="1"/>
  <c r="AC102" i="13" s="1" a="1"/>
  <c r="AC102" i="13" s="1"/>
  <c r="AI103" i="13" a="1"/>
  <c r="AI103" i="13" s="1"/>
  <c r="AI104" i="13" a="1"/>
  <c r="AI104" i="13" s="1"/>
  <c r="AA104" i="13" s="1" a="1"/>
  <c r="AA104" i="13" s="1"/>
  <c r="AI105" i="13" a="1"/>
  <c r="AI105" i="13" s="1"/>
  <c r="AC105" i="13" s="1" a="1"/>
  <c r="AC105" i="13" s="1"/>
  <c r="AI106" i="13" a="1"/>
  <c r="AI106" i="13" s="1"/>
  <c r="AI107" i="13" a="1"/>
  <c r="AI107" i="13" s="1"/>
  <c r="AI108" i="13" a="1"/>
  <c r="AI108" i="13" s="1"/>
  <c r="AB108" i="13" s="1" a="1"/>
  <c r="AB108" i="13" s="1"/>
  <c r="AI109" i="13" a="1"/>
  <c r="AI109" i="13" s="1"/>
  <c r="AI110" i="13" a="1"/>
  <c r="AI110" i="13" s="1"/>
  <c r="AI111" i="13" a="1"/>
  <c r="AI111" i="13" s="1"/>
  <c r="AI112" i="13" a="1"/>
  <c r="AI112" i="13" s="1"/>
  <c r="AB112" i="13" s="1" a="1"/>
  <c r="AB112" i="13" s="1"/>
  <c r="AI113" i="13" a="1"/>
  <c r="AI113" i="13" s="1"/>
  <c r="AI114" i="13" a="1"/>
  <c r="AI114" i="13" s="1"/>
  <c r="AI115" i="13" a="1"/>
  <c r="AI115" i="13" s="1"/>
  <c r="AI116" i="13" a="1"/>
  <c r="AI116" i="13" s="1"/>
  <c r="AA116" i="13" s="1" a="1"/>
  <c r="AA116" i="13" s="1"/>
  <c r="AI117" i="13" a="1"/>
  <c r="AI117" i="13" s="1"/>
  <c r="AB117" i="13" s="1" a="1"/>
  <c r="AB117" i="13" s="1"/>
  <c r="AI118" i="13" a="1"/>
  <c r="AI118" i="13" s="1"/>
  <c r="AB118" i="13" s="1" a="1"/>
  <c r="AB118" i="13" s="1"/>
  <c r="AI119" i="13" a="1"/>
  <c r="AI119" i="13" s="1"/>
  <c r="AI120" i="13" a="1"/>
  <c r="AI120" i="13" s="1"/>
  <c r="X120" i="13" s="1" a="1"/>
  <c r="X120" i="13" s="1"/>
  <c r="AI121" i="13" a="1"/>
  <c r="AI121" i="13" s="1"/>
  <c r="AC121" i="13" s="1" a="1"/>
  <c r="AC121" i="13" s="1"/>
  <c r="AI122" i="13" a="1"/>
  <c r="AI122" i="13" s="1"/>
  <c r="AI123" i="13" a="1"/>
  <c r="AI123" i="13" s="1"/>
  <c r="AI124" i="13" a="1"/>
  <c r="AI124" i="13" s="1"/>
  <c r="AA124" i="13" s="1" a="1"/>
  <c r="AA124" i="13" s="1"/>
  <c r="AI125" i="13" a="1"/>
  <c r="AI125" i="13" s="1"/>
  <c r="AI126" i="13" a="1"/>
  <c r="AI126" i="13" s="1"/>
  <c r="AI127" i="13" a="1"/>
  <c r="AI127" i="13" s="1"/>
  <c r="AI128" i="13" a="1"/>
  <c r="AI128" i="13" s="1"/>
  <c r="Y128" i="13" s="1" a="1"/>
  <c r="Y128" i="13" s="1"/>
  <c r="AI129" i="13" a="1"/>
  <c r="AI129" i="13" s="1"/>
  <c r="AA129" i="13" s="1" a="1"/>
  <c r="AA129" i="13" s="1"/>
  <c r="AI130" i="13" a="1"/>
  <c r="AI130" i="13" s="1"/>
  <c r="AA130" i="13" s="1" a="1"/>
  <c r="AA130" i="13" s="1"/>
  <c r="AI131" i="13" a="1"/>
  <c r="AI131" i="13" s="1"/>
  <c r="AI132" i="13" a="1"/>
  <c r="AI132" i="13" s="1"/>
  <c r="AC132" i="13" s="1" a="1"/>
  <c r="AC132" i="13" s="1"/>
  <c r="AI133" i="13" a="1"/>
  <c r="AI133" i="13" s="1"/>
  <c r="AC133" i="13" s="1" a="1"/>
  <c r="AC133" i="13" s="1"/>
  <c r="AI134" i="13" a="1"/>
  <c r="AI134" i="13" s="1"/>
  <c r="AC134" i="13" s="1" a="1"/>
  <c r="AC134" i="13" s="1"/>
  <c r="AI135" i="13" a="1"/>
  <c r="AI135" i="13" s="1"/>
  <c r="AI136" i="13" a="1"/>
  <c r="AI136" i="13" s="1"/>
  <c r="AA136" i="13" s="1" a="1"/>
  <c r="AA136" i="13" s="1"/>
  <c r="AI137" i="13" a="1"/>
  <c r="AI137" i="13" s="1"/>
  <c r="AC137" i="13" s="1" a="1"/>
  <c r="AC137" i="13" s="1"/>
  <c r="AI138" i="13" a="1"/>
  <c r="AI138" i="13" s="1"/>
  <c r="AI139" i="13" a="1"/>
  <c r="AI139" i="13" s="1"/>
  <c r="AI140" i="13" a="1"/>
  <c r="AI140" i="13" s="1"/>
  <c r="Z140" i="13" s="1" a="1"/>
  <c r="Z140" i="13" s="1"/>
  <c r="AI141" i="13" a="1"/>
  <c r="AI141" i="13" s="1"/>
  <c r="AA141" i="13" s="1" a="1"/>
  <c r="AA141" i="13" s="1"/>
  <c r="AI142" i="13" a="1"/>
  <c r="AI142" i="13" s="1"/>
  <c r="AI143" i="13" a="1"/>
  <c r="AI143" i="13" s="1"/>
  <c r="AI144" i="13" a="1"/>
  <c r="AI144" i="13" s="1"/>
  <c r="AC144" i="13" s="1" a="1"/>
  <c r="AC144" i="13" s="1"/>
  <c r="AI145" i="13" a="1"/>
  <c r="AI145" i="13" s="1"/>
  <c r="AB145" i="13" s="1" a="1"/>
  <c r="AB145" i="13" s="1"/>
  <c r="AI146" i="13" a="1"/>
  <c r="AI146" i="13" s="1"/>
  <c r="AB146" i="13" s="1" a="1"/>
  <c r="AB146" i="13" s="1"/>
  <c r="AI147" i="13" a="1"/>
  <c r="AI147" i="13" s="1"/>
  <c r="AI148" i="13" a="1"/>
  <c r="AI148" i="13" s="1"/>
  <c r="AC148" i="13" s="1" a="1"/>
  <c r="AC148" i="13" s="1"/>
  <c r="AI149" i="13" a="1"/>
  <c r="AI149" i="13" s="1"/>
  <c r="AB149" i="13" s="1" a="1"/>
  <c r="AB149" i="13" s="1"/>
  <c r="AI150" i="13" a="1"/>
  <c r="AI150" i="13" s="1"/>
  <c r="AB150" i="13" s="1" a="1"/>
  <c r="AB150" i="13" s="1"/>
  <c r="AI151" i="13" a="1"/>
  <c r="AI151" i="13" s="1"/>
  <c r="AI152" i="13" a="1"/>
  <c r="AI152" i="13" s="1"/>
  <c r="AB152" i="13" s="1" a="1"/>
  <c r="AB152" i="13" s="1"/>
  <c r="AI153" i="13" a="1"/>
  <c r="AI153" i="13" s="1"/>
  <c r="AA153" i="13" s="1" a="1"/>
  <c r="AA153" i="13" s="1"/>
  <c r="AI154" i="13" a="1"/>
  <c r="AI154" i="13" s="1"/>
  <c r="AI155" i="13" a="1"/>
  <c r="AI155" i="13" s="1"/>
  <c r="AI156" i="13" a="1"/>
  <c r="AI156" i="13" s="1"/>
  <c r="AC156" i="13" s="1" a="1"/>
  <c r="AC156" i="13" s="1"/>
  <c r="AI157" i="13" a="1"/>
  <c r="AI157" i="13" s="1"/>
  <c r="AC157" i="13" s="1" a="1"/>
  <c r="AC157" i="13" s="1"/>
  <c r="AI158" i="13" a="1"/>
  <c r="AI158" i="13" s="1"/>
  <c r="AI159" i="13" a="1"/>
  <c r="AI159" i="13" s="1"/>
  <c r="AI160" i="13" a="1"/>
  <c r="AI160" i="13" s="1"/>
  <c r="AC160" i="13" s="1" a="1"/>
  <c r="AC160" i="13" s="1"/>
  <c r="AI161" i="13" a="1"/>
  <c r="AI161" i="13" s="1"/>
  <c r="AI162" i="13" a="1"/>
  <c r="AI162" i="13" s="1"/>
  <c r="AI163" i="13" a="1"/>
  <c r="AI163" i="13" s="1"/>
  <c r="AC163" i="13" s="1" a="1"/>
  <c r="AC163" i="13" s="1"/>
  <c r="AI164" i="13" a="1"/>
  <c r="AI164" i="13" s="1"/>
  <c r="AB164" i="13" s="1" a="1"/>
  <c r="AB164" i="13" s="1"/>
  <c r="AI165" i="13" a="1"/>
  <c r="AI165" i="13" s="1"/>
  <c r="AA165" i="13" s="1" a="1"/>
  <c r="AA165" i="13" s="1"/>
  <c r="AI166" i="13" a="1"/>
  <c r="AI166" i="13" s="1"/>
  <c r="AA166" i="13" s="1" a="1"/>
  <c r="AA166" i="13" s="1"/>
  <c r="AI167" i="13" a="1"/>
  <c r="AI167" i="13" s="1"/>
  <c r="AI168" i="13" a="1"/>
  <c r="AI168" i="13" s="1"/>
  <c r="Z168" i="13" s="1" a="1"/>
  <c r="Z168" i="13" s="1"/>
  <c r="AI169" i="13" a="1"/>
  <c r="AI169" i="13" s="1"/>
  <c r="AC169" i="13" s="1" a="1"/>
  <c r="AC169" i="13" s="1"/>
  <c r="AI170" i="13" a="1"/>
  <c r="AI170" i="13" s="1"/>
  <c r="AC170" i="13" s="1" a="1"/>
  <c r="AC170" i="13" s="1"/>
  <c r="AI171" i="13" a="1"/>
  <c r="AI171" i="13" s="1"/>
  <c r="AI172" i="13" a="1"/>
  <c r="AI172" i="13" s="1"/>
  <c r="AA172" i="13" s="1" a="1"/>
  <c r="AA172" i="13" s="1"/>
  <c r="AI173" i="13" a="1"/>
  <c r="AI173" i="13" s="1"/>
  <c r="AC173" i="13" s="1" a="1"/>
  <c r="AC173" i="13" s="1"/>
  <c r="AI174" i="13" a="1"/>
  <c r="AI174" i="13" s="1"/>
  <c r="AI175" i="13" a="1"/>
  <c r="AI175" i="13" s="1"/>
  <c r="AI176" i="13" a="1"/>
  <c r="AI176" i="13" s="1"/>
  <c r="AB176" i="13" s="1" a="1"/>
  <c r="AB176" i="13" s="1"/>
  <c r="AI177" i="13" a="1"/>
  <c r="AI177" i="13" s="1"/>
  <c r="X177" i="13" s="1" a="1"/>
  <c r="X177" i="13" s="1"/>
  <c r="AI178" i="13" a="1"/>
  <c r="AI178" i="13" s="1"/>
  <c r="AB178" i="13" s="1" a="1"/>
  <c r="AB178" i="13" s="1"/>
  <c r="AI179" i="13" a="1"/>
  <c r="AI179" i="13" s="1"/>
  <c r="AC179" i="13" s="1" a="1"/>
  <c r="AC179" i="13" s="1"/>
  <c r="AI180" i="13" a="1"/>
  <c r="AI180" i="13" s="1"/>
  <c r="AI181" i="13" a="1"/>
  <c r="AI181" i="13" s="1"/>
  <c r="AB181" i="13" s="1" a="1"/>
  <c r="AB181" i="13" s="1"/>
  <c r="AI182" i="13" a="1"/>
  <c r="AI182" i="13" s="1"/>
  <c r="AI183" i="13" a="1"/>
  <c r="AI183" i="13" s="1"/>
  <c r="AI184" i="13" a="1"/>
  <c r="AI184" i="13" s="1"/>
  <c r="AA184" i="13" s="1" a="1"/>
  <c r="AA184" i="13" s="1"/>
  <c r="AI185" i="13" a="1"/>
  <c r="AI185" i="13" s="1"/>
  <c r="AC185" i="13" s="1" a="1"/>
  <c r="AC185" i="13" s="1"/>
  <c r="AI186" i="13" a="1"/>
  <c r="AI186" i="13" s="1"/>
  <c r="AC186" i="13" s="1" a="1"/>
  <c r="AC186" i="13" s="1"/>
  <c r="AI187" i="13" a="1"/>
  <c r="AI187" i="13" s="1"/>
  <c r="AI188" i="13" a="1"/>
  <c r="AI188" i="13" s="1"/>
  <c r="AC188" i="13" s="1" a="1"/>
  <c r="AC188" i="13" s="1"/>
  <c r="AI189" i="13" a="1"/>
  <c r="AI189" i="13" s="1"/>
  <c r="AA189" i="13" s="1" a="1"/>
  <c r="AA189" i="13" s="1"/>
  <c r="AI190" i="13" a="1"/>
  <c r="AI190" i="13" s="1"/>
  <c r="AA190" i="13" s="1" a="1"/>
  <c r="AA190" i="13" s="1"/>
  <c r="AI191" i="13" a="1"/>
  <c r="AI191" i="13" s="1"/>
  <c r="AI192" i="13" a="1"/>
  <c r="AI192" i="13" s="1"/>
  <c r="AB192" i="13" s="1" a="1"/>
  <c r="AB192" i="13" s="1"/>
  <c r="AI193" i="13" a="1"/>
  <c r="AI193" i="13" s="1"/>
  <c r="AB193" i="13" s="1" a="1"/>
  <c r="AB193" i="13" s="1"/>
  <c r="AI194" i="13" a="1"/>
  <c r="AI194" i="13" s="1"/>
  <c r="AB194" i="13" s="1" a="1"/>
  <c r="AB194" i="13" s="1"/>
  <c r="AI195" i="13" a="1"/>
  <c r="AI195" i="13" s="1"/>
  <c r="AC195" i="13" s="1" a="1"/>
  <c r="AC195" i="13" s="1"/>
  <c r="AI196" i="13" a="1"/>
  <c r="AI196" i="13" s="1"/>
  <c r="AB196" i="13" s="1" a="1"/>
  <c r="AB196" i="13" s="1"/>
  <c r="AI197" i="13" a="1"/>
  <c r="AI197" i="13" s="1"/>
  <c r="AB197" i="13" s="1" a="1"/>
  <c r="AB197" i="13" s="1"/>
  <c r="AI198" i="13" a="1"/>
  <c r="AI198" i="13" s="1"/>
  <c r="Z198" i="13" s="1" a="1"/>
  <c r="Z198" i="13" s="1"/>
  <c r="AI199" i="13" a="1"/>
  <c r="AI199" i="13" s="1"/>
  <c r="AI200" i="13" a="1"/>
  <c r="AI200" i="13" s="1"/>
  <c r="AC200" i="13" s="1" a="1"/>
  <c r="AC200" i="13" s="1"/>
  <c r="AI201" i="13" a="1"/>
  <c r="AI201" i="13" s="1"/>
  <c r="AA201" i="13" s="1" a="1"/>
  <c r="AA201" i="13" s="1"/>
  <c r="AI202" i="13" a="1"/>
  <c r="AI202" i="13" s="1"/>
  <c r="AA202" i="13" s="1" a="1"/>
  <c r="AA202" i="13" s="1"/>
  <c r="AI203" i="13" a="1"/>
  <c r="AI203" i="13" s="1"/>
  <c r="AI204" i="13" a="1"/>
  <c r="AI204" i="13" s="1"/>
  <c r="AB204" i="13" s="1" a="1"/>
  <c r="AB204" i="13" s="1"/>
  <c r="AI205" i="13" a="1"/>
  <c r="AI205" i="13" s="1"/>
  <c r="AI206" i="13" a="1"/>
  <c r="AI206" i="13" s="1"/>
  <c r="AI207" i="13" a="1"/>
  <c r="AI207" i="13" s="1"/>
  <c r="AI208" i="13" a="1"/>
  <c r="AI208" i="13" s="1"/>
  <c r="AA208" i="13" s="1" a="1"/>
  <c r="AA208" i="13" s="1"/>
  <c r="AI209" i="13" a="1"/>
  <c r="AI209" i="13" s="1"/>
  <c r="AC209" i="13" s="1" a="1"/>
  <c r="AC209" i="13" s="1"/>
  <c r="AI210" i="13" a="1"/>
  <c r="AI210" i="13" s="1"/>
  <c r="AC210" i="13" s="1" a="1"/>
  <c r="AC210" i="13" s="1"/>
  <c r="AI211" i="13" a="1"/>
  <c r="AI211" i="13" s="1"/>
  <c r="AI212" i="13" a="1"/>
  <c r="AI212" i="13" s="1"/>
  <c r="AA212" i="13" s="1" a="1"/>
  <c r="AA212" i="13" s="1"/>
  <c r="AI213" i="13" a="1"/>
  <c r="AI213" i="13" s="1"/>
  <c r="AB213" i="13" s="1" a="1"/>
  <c r="AB213" i="13" s="1"/>
  <c r="AI214" i="13" a="1"/>
  <c r="AI214" i="13" s="1"/>
  <c r="AB214" i="13" s="1" a="1"/>
  <c r="AB214" i="13" s="1"/>
  <c r="AI215" i="13" a="1"/>
  <c r="AI215" i="13" s="1"/>
  <c r="AI216" i="13" a="1"/>
  <c r="AI216" i="13" s="1"/>
  <c r="AB216" i="13" s="1" a="1"/>
  <c r="AB216" i="13" s="1"/>
  <c r="AI217" i="13" a="1"/>
  <c r="AI217" i="13" s="1"/>
  <c r="AB217" i="13" s="1" a="1"/>
  <c r="AB217" i="13" s="1"/>
  <c r="AI218" i="13" a="1"/>
  <c r="AI218" i="13" s="1"/>
  <c r="AI219" i="13" a="1"/>
  <c r="AI219" i="13" s="1"/>
  <c r="AI220" i="13" a="1"/>
  <c r="AI220" i="13" s="1"/>
  <c r="AB220" i="13" s="1" a="1"/>
  <c r="AB220" i="13" s="1"/>
  <c r="AI221" i="13" a="1"/>
  <c r="AI221" i="13" s="1"/>
  <c r="AC221" i="13" s="1" a="1"/>
  <c r="AC221" i="13" s="1"/>
  <c r="AI222" i="13" a="1"/>
  <c r="AI222" i="13" s="1"/>
  <c r="AC222" i="13" s="1" a="1"/>
  <c r="AC222" i="13" s="1"/>
  <c r="AI223" i="13" a="1"/>
  <c r="AI223" i="13" s="1"/>
  <c r="AI224" i="13" a="1"/>
  <c r="AI224" i="13" s="1"/>
  <c r="AA224" i="13" s="1" a="1"/>
  <c r="AA224" i="13" s="1"/>
  <c r="AI225" i="13" a="1"/>
  <c r="AI225" i="13" s="1"/>
  <c r="AI226" i="13" a="1"/>
  <c r="AI226" i="13" s="1"/>
  <c r="AI227" i="13" a="1"/>
  <c r="AI227" i="13" s="1"/>
  <c r="AI228" i="13" a="1"/>
  <c r="AI228" i="13" s="1"/>
  <c r="AA228" i="13" s="1" a="1"/>
  <c r="AA228" i="13" s="1"/>
  <c r="AI229" i="13" a="1"/>
  <c r="AI229" i="13" s="1"/>
  <c r="AI230" i="13" a="1"/>
  <c r="AI230" i="13" s="1"/>
  <c r="AI231" i="13" a="1"/>
  <c r="AI231" i="13" s="1"/>
  <c r="AI232" i="13" a="1"/>
  <c r="AI232" i="13" s="1"/>
  <c r="AB232" i="13" s="1" a="1"/>
  <c r="AB232" i="13" s="1"/>
  <c r="AI233" i="13" a="1"/>
  <c r="AI233" i="13" s="1"/>
  <c r="AA233" i="13" s="1" a="1"/>
  <c r="AA233" i="13" s="1"/>
  <c r="AI234" i="13" a="1"/>
  <c r="AI234" i="13" s="1"/>
  <c r="AI235" i="13" a="1"/>
  <c r="AI235" i="13" s="1"/>
  <c r="AI236" i="13" a="1"/>
  <c r="AI236" i="13" s="1"/>
  <c r="AB236" i="13" s="1" a="1"/>
  <c r="AB236" i="13" s="1"/>
  <c r="AI237" i="13" a="1"/>
  <c r="AI237" i="13" s="1"/>
  <c r="AB237" i="13" s="1" a="1"/>
  <c r="AB237" i="13" s="1"/>
  <c r="AI238" i="13" a="1"/>
  <c r="AI238" i="13" s="1"/>
  <c r="AI239" i="13" a="1"/>
  <c r="AI239" i="13" s="1"/>
  <c r="AC239" i="13" s="1" a="1"/>
  <c r="AC239" i="13" s="1"/>
  <c r="AI240" i="13" a="1"/>
  <c r="AI240" i="13" s="1"/>
  <c r="Y240" i="13" s="1" a="1"/>
  <c r="Y240" i="13" s="1"/>
  <c r="AI241" i="13" a="1"/>
  <c r="AI241" i="13" s="1"/>
  <c r="AB241" i="13" s="1" a="1"/>
  <c r="AB241" i="13" s="1"/>
  <c r="AI242" i="13" a="1"/>
  <c r="AI242" i="13" s="1"/>
  <c r="AI243" i="13" a="1"/>
  <c r="AI243" i="13" s="1"/>
  <c r="AC243" i="13" s="1" a="1"/>
  <c r="AC243" i="13" s="1"/>
  <c r="AI244" i="13" a="1"/>
  <c r="AI244" i="13" s="1"/>
  <c r="AC244" i="13" s="1" a="1"/>
  <c r="AC244" i="13" s="1"/>
  <c r="AI245" i="13" a="1"/>
  <c r="AI245" i="13" s="1"/>
  <c r="AA245" i="13" s="1" a="1"/>
  <c r="AA245" i="13" s="1"/>
  <c r="AI246" i="13" a="1"/>
  <c r="AI246" i="13" s="1"/>
  <c r="AI247" i="13" a="1"/>
  <c r="AI247" i="13" s="1"/>
  <c r="AI248" i="13" a="1"/>
  <c r="AI248" i="13" s="1"/>
  <c r="AA248" i="13" s="1" a="1"/>
  <c r="AA248" i="13" s="1"/>
  <c r="AI249" i="13" a="1"/>
  <c r="AI249" i="13" s="1"/>
  <c r="AB249" i="13" s="1" a="1"/>
  <c r="AB249" i="13" s="1"/>
  <c r="AI250" i="13" a="1"/>
  <c r="AI250" i="13" s="1"/>
  <c r="Z250" i="13" s="1" a="1"/>
  <c r="Z250" i="13" s="1"/>
  <c r="AI251" i="13" a="1"/>
  <c r="AI251" i="13" s="1"/>
  <c r="AI252" i="13" a="1"/>
  <c r="AI252" i="13" s="1"/>
  <c r="AC252" i="13" s="1" a="1"/>
  <c r="AC252" i="13" s="1"/>
  <c r="AI253" i="13" a="1"/>
  <c r="AI253" i="13" s="1"/>
  <c r="AC253" i="13" s="1" a="1"/>
  <c r="AC253" i="13" s="1"/>
  <c r="AI254" i="13" a="1"/>
  <c r="AI254" i="13" s="1"/>
  <c r="AI255" i="13" a="1"/>
  <c r="AI255" i="13" s="1"/>
  <c r="AI256" i="13" a="1"/>
  <c r="AI256" i="13" s="1"/>
  <c r="Y256" i="13" s="1" a="1"/>
  <c r="Y256" i="13" s="1"/>
  <c r="AI257" i="13" a="1"/>
  <c r="AI257" i="13" s="1"/>
  <c r="AB257" i="13" s="1" a="1"/>
  <c r="AB257" i="13" s="1"/>
  <c r="AI258" i="13" a="1"/>
  <c r="AI258" i="13" s="1"/>
  <c r="AI259" i="13" a="1"/>
  <c r="AI259" i="13" s="1"/>
  <c r="AI260" i="13" a="1"/>
  <c r="AI260" i="13" s="1"/>
  <c r="AC260" i="13" s="1" a="1"/>
  <c r="AC260" i="13" s="1"/>
  <c r="AI261" i="13" a="1"/>
  <c r="AI261" i="13" s="1"/>
  <c r="AB261" i="13" s="1" a="1"/>
  <c r="AB261" i="13" s="1"/>
  <c r="AI262" i="13" a="1"/>
  <c r="AI262" i="13" s="1"/>
  <c r="AI263" i="13" a="1"/>
  <c r="AI263" i="13" s="1"/>
  <c r="AI264" i="13" a="1"/>
  <c r="AI264" i="13" s="1"/>
  <c r="AB264" i="13" s="1" a="1"/>
  <c r="AB264" i="13" s="1"/>
  <c r="AI265" i="13" a="1"/>
  <c r="AI265" i="13" s="1"/>
  <c r="AB265" i="13" s="1" a="1"/>
  <c r="AB265" i="13" s="1"/>
  <c r="AI266" i="13" a="1"/>
  <c r="AI266" i="13" s="1"/>
  <c r="AI267" i="13" a="1"/>
  <c r="AI267" i="13" s="1"/>
  <c r="AI268" i="13" a="1"/>
  <c r="AI268" i="13" s="1"/>
  <c r="AC268" i="13" s="1" a="1"/>
  <c r="AC268" i="13" s="1"/>
  <c r="AI269" i="13" a="1"/>
  <c r="AI269" i="13" s="1"/>
  <c r="AB269" i="13" s="1" a="1"/>
  <c r="AB269" i="13" s="1"/>
  <c r="AI270" i="13" a="1"/>
  <c r="AI270" i="13" s="1"/>
  <c r="Z270" i="13" s="1" a="1"/>
  <c r="Z270" i="13" s="1"/>
  <c r="AI271" i="13" a="1"/>
  <c r="AI271" i="13" s="1"/>
  <c r="AI272" i="13" a="1"/>
  <c r="AI272" i="13" s="1"/>
  <c r="Y272" i="13" s="1" a="1"/>
  <c r="Y272" i="13" s="1"/>
  <c r="AI273" i="13" a="1"/>
  <c r="AI273" i="13" s="1"/>
  <c r="AB273" i="13" s="1" a="1"/>
  <c r="AB273" i="13" s="1"/>
  <c r="AI274" i="13" a="1"/>
  <c r="AI274" i="13" s="1"/>
  <c r="AI275" i="13" a="1"/>
  <c r="AI275" i="13" s="1"/>
  <c r="AI276" i="13" a="1"/>
  <c r="AI276" i="13" s="1"/>
  <c r="AC276" i="13" s="1" a="1"/>
  <c r="AC276" i="13" s="1"/>
  <c r="AI277" i="13" a="1"/>
  <c r="AI277" i="13" s="1"/>
  <c r="AB277" i="13" s="1" a="1"/>
  <c r="AB277" i="13" s="1"/>
  <c r="AI278" i="13" a="1"/>
  <c r="AI278" i="13" s="1"/>
  <c r="AI279" i="13" a="1"/>
  <c r="AI279" i="13" s="1"/>
  <c r="AI280" i="13" a="1"/>
  <c r="AI280" i="13" s="1"/>
  <c r="AB280" i="13" s="1" a="1"/>
  <c r="AB280" i="13" s="1"/>
  <c r="AI281" i="13" a="1"/>
  <c r="AI281" i="13" s="1"/>
  <c r="AB281" i="13" s="1" a="1"/>
  <c r="AB281" i="13" s="1"/>
  <c r="AI282" i="13" a="1"/>
  <c r="AI282" i="13" s="1"/>
  <c r="AI283" i="13" a="1"/>
  <c r="AI283" i="13" s="1"/>
  <c r="AI284" i="13" a="1"/>
  <c r="AI284" i="13" s="1"/>
  <c r="Y284" i="13" s="1" a="1"/>
  <c r="Y284" i="13" s="1"/>
  <c r="AI285" i="13" a="1"/>
  <c r="AI285" i="13" s="1"/>
  <c r="AB285" i="13" s="1" a="1"/>
  <c r="AB285" i="13" s="1"/>
  <c r="AI286" i="13" a="1"/>
  <c r="AI286" i="13" s="1"/>
  <c r="Z286" i="13" s="1" a="1"/>
  <c r="Z286" i="13" s="1"/>
  <c r="AI287" i="13" a="1"/>
  <c r="AI287" i="13" s="1"/>
  <c r="AI288" i="13" a="1"/>
  <c r="AI288" i="13" s="1"/>
  <c r="AB288" i="13" s="1" a="1"/>
  <c r="AB288" i="13" s="1"/>
  <c r="AI289" i="13" a="1"/>
  <c r="AI289" i="13" s="1"/>
  <c r="AI290" i="13" a="1"/>
  <c r="AI290" i="13" s="1"/>
  <c r="AI291" i="13" a="1"/>
  <c r="AI291" i="13" s="1"/>
  <c r="AC291" i="13" s="1" a="1"/>
  <c r="AC291" i="13" s="1"/>
  <c r="AI292" i="13" a="1"/>
  <c r="AI292" i="13" s="1"/>
  <c r="AI293" i="13" a="1"/>
  <c r="AI293" i="13" s="1"/>
  <c r="AI294" i="13" a="1"/>
  <c r="AI294" i="13" s="1"/>
  <c r="AB294" i="13" s="1" a="1"/>
  <c r="AB294" i="13" s="1"/>
  <c r="AI295" i="13" a="1"/>
  <c r="AI295" i="13" s="1"/>
  <c r="AB295" i="13" s="1" a="1"/>
  <c r="AB295" i="13" s="1"/>
  <c r="AI296" i="13" a="1"/>
  <c r="AI296" i="13" s="1"/>
  <c r="AI297" i="13" a="1"/>
  <c r="AI297" i="13" s="1"/>
  <c r="AI298" i="13" a="1"/>
  <c r="AI298" i="13" s="1"/>
  <c r="AC298" i="13" s="1" a="1"/>
  <c r="AC298" i="13" s="1"/>
  <c r="AI299" i="13" a="1"/>
  <c r="AI299" i="13" s="1"/>
  <c r="AC299" i="13" s="1" a="1"/>
  <c r="AC299" i="13" s="1"/>
  <c r="AI300" i="13" a="1"/>
  <c r="AI300" i="13" s="1"/>
  <c r="AI301" i="13" a="1"/>
  <c r="AI301" i="13" s="1"/>
  <c r="Y301" i="13" s="1" a="1"/>
  <c r="Y301" i="13" s="1"/>
  <c r="AI302" i="13" a="1"/>
  <c r="AI302" i="13" s="1"/>
  <c r="AB302" i="13" s="1" a="1"/>
  <c r="AB302" i="13" s="1"/>
  <c r="AI303" i="13" a="1"/>
  <c r="AI303" i="13" s="1"/>
  <c r="AI304" i="13" a="1"/>
  <c r="AI304" i="13" s="1"/>
  <c r="AI305" i="13" a="1"/>
  <c r="AI305" i="13" s="1"/>
  <c r="X305" i="13" s="1" a="1"/>
  <c r="X305" i="13" s="1"/>
  <c r="AI306" i="13" a="1"/>
  <c r="AI306" i="13" s="1"/>
  <c r="AB306" i="13" s="1" a="1"/>
  <c r="AB306" i="13" s="1"/>
  <c r="AI307" i="13" a="1"/>
  <c r="AI307" i="13" s="1"/>
  <c r="AI308" i="13" a="1"/>
  <c r="AI308" i="13" s="1"/>
  <c r="AI309" i="13" a="1"/>
  <c r="AI309" i="13" s="1"/>
  <c r="AB309" i="13" s="1" a="1"/>
  <c r="AB309" i="13" s="1"/>
  <c r="AI310" i="13" a="1"/>
  <c r="AI310" i="13" s="1"/>
  <c r="AB310" i="13" s="1" a="1"/>
  <c r="AB310" i="13" s="1"/>
  <c r="AI311" i="13" a="1"/>
  <c r="AI311" i="13" s="1"/>
  <c r="AC311" i="13" s="1" a="1"/>
  <c r="AC311" i="13" s="1"/>
  <c r="AI312" i="13" a="1"/>
  <c r="AI312" i="13" s="1"/>
  <c r="AB312" i="13" s="1" a="1"/>
  <c r="AB312" i="13" s="1"/>
  <c r="AI313" i="13" a="1"/>
  <c r="AI313" i="13" s="1"/>
  <c r="AI314" i="13" a="1"/>
  <c r="AI314" i="13" s="1"/>
  <c r="AI315" i="13" a="1"/>
  <c r="AI315" i="13" s="1"/>
  <c r="Y315" i="13" s="1" a="1"/>
  <c r="Y315" i="13" s="1"/>
  <c r="AI316" i="13" a="1"/>
  <c r="AI316" i="13" s="1"/>
  <c r="AB316" i="13" s="1" a="1"/>
  <c r="AB316" i="13" s="1"/>
  <c r="AI317" i="13" a="1"/>
  <c r="AI317" i="13" s="1"/>
  <c r="AI318" i="13" a="1"/>
  <c r="AI318" i="13" s="1"/>
  <c r="AI319" i="13" a="1"/>
  <c r="AI319" i="13" s="1"/>
  <c r="AC319" i="13" s="1" a="1"/>
  <c r="AC319" i="13" s="1"/>
  <c r="AI320" i="13" a="1"/>
  <c r="AI320" i="13" s="1"/>
  <c r="X320" i="13" s="1" a="1"/>
  <c r="X320" i="13" s="1"/>
  <c r="AI321" i="13" a="1"/>
  <c r="AI321" i="13" s="1"/>
  <c r="AI322" i="13" a="1"/>
  <c r="AI322" i="13" s="1"/>
  <c r="AI323" i="13" a="1"/>
  <c r="AI323" i="13" s="1"/>
  <c r="AB323" i="13" s="1" a="1"/>
  <c r="AB323" i="13" s="1"/>
  <c r="AI324" i="13" a="1"/>
  <c r="AI324" i="13" s="1"/>
  <c r="AB324" i="13" s="1" a="1"/>
  <c r="AB324" i="13" s="1"/>
  <c r="AI325" i="13" a="1"/>
  <c r="AI325" i="13" s="1"/>
  <c r="AI2" i="13" a="1"/>
  <c r="AI2" i="13" s="1"/>
  <c r="AC312" i="13" l="1" a="1"/>
  <c r="AC312" i="13" s="1"/>
  <c r="AC233" i="13" a="1"/>
  <c r="AC233" i="13" s="1"/>
  <c r="AB319" i="13" a="1"/>
  <c r="AB319" i="13" s="1"/>
  <c r="AB260" i="13" a="1"/>
  <c r="AB260" i="13" s="1"/>
  <c r="AB101" i="13" a="1"/>
  <c r="AB101" i="13" s="1"/>
  <c r="Z172" i="13" a="1"/>
  <c r="Z172" i="13" s="1"/>
  <c r="AC216" i="13" a="1"/>
  <c r="AC216" i="13" s="1"/>
  <c r="AB305" i="13" a="1"/>
  <c r="AB305" i="13" s="1"/>
  <c r="AB244" i="13" a="1"/>
  <c r="AB244" i="13" s="1"/>
  <c r="AA221" i="13" a="1"/>
  <c r="AA221" i="13" s="1"/>
  <c r="Y311" i="13" a="1"/>
  <c r="Y311" i="13" s="1"/>
  <c r="AC269" i="13" a="1"/>
  <c r="AC269" i="13" s="1"/>
  <c r="AC189" i="13" a="1"/>
  <c r="AC189" i="13" s="1"/>
  <c r="AC108" i="13" a="1"/>
  <c r="AC108" i="13" s="1"/>
  <c r="AB291" i="13" a="1"/>
  <c r="AB291" i="13" s="1"/>
  <c r="AB200" i="13" a="1"/>
  <c r="AB200" i="13" s="1"/>
  <c r="AA177" i="13" a="1"/>
  <c r="AA177" i="13" s="1"/>
  <c r="Y88" i="13" a="1"/>
  <c r="Y88" i="13" s="1"/>
  <c r="AC245" i="13" a="1"/>
  <c r="AC245" i="13" s="1"/>
  <c r="AC77" i="13" a="1"/>
  <c r="AC77" i="13" s="1"/>
  <c r="AB276" i="13" a="1"/>
  <c r="AB276" i="13" s="1"/>
  <c r="AB173" i="13" a="1"/>
  <c r="AB173" i="13" s="1"/>
  <c r="AC306" i="13" a="1"/>
  <c r="AC306" i="13" s="1"/>
  <c r="AC285" i="13" a="1"/>
  <c r="AC285" i="13" s="1"/>
  <c r="AC261" i="13" a="1"/>
  <c r="AC261" i="13" s="1"/>
  <c r="AC150" i="13" a="1"/>
  <c r="AC150" i="13" s="1"/>
  <c r="AC118" i="13" a="1"/>
  <c r="AC118" i="13" s="1"/>
  <c r="AC104" i="13" a="1"/>
  <c r="AC104" i="13" s="1"/>
  <c r="AB299" i="13" a="1"/>
  <c r="AB299" i="13" s="1"/>
  <c r="AB253" i="13" a="1"/>
  <c r="AB253" i="13" s="1"/>
  <c r="AB153" i="13" a="1"/>
  <c r="AB153" i="13" s="1"/>
  <c r="AB132" i="13" a="1"/>
  <c r="AB132" i="13" s="1"/>
  <c r="AB81" i="13" a="1"/>
  <c r="AB81" i="13" s="1"/>
  <c r="X276" i="13" a="1"/>
  <c r="X276" i="13" s="1"/>
  <c r="AC320" i="13" a="1"/>
  <c r="AC320" i="13" s="1"/>
  <c r="AC277" i="13" a="1"/>
  <c r="AC277" i="13" s="1"/>
  <c r="AC241" i="13" a="1"/>
  <c r="AC241" i="13" s="1"/>
  <c r="AC224" i="13" a="1"/>
  <c r="AC224" i="13" s="1"/>
  <c r="AC149" i="13" a="1"/>
  <c r="AC149" i="13" s="1"/>
  <c r="AC117" i="13" a="1"/>
  <c r="AC117" i="13" s="1"/>
  <c r="AC88" i="13" a="1"/>
  <c r="AC88" i="13" s="1"/>
  <c r="AC72" i="13" a="1"/>
  <c r="AC72" i="13" s="1"/>
  <c r="AB311" i="13" a="1"/>
  <c r="AB311" i="13" s="1"/>
  <c r="AB298" i="13" a="1"/>
  <c r="AB298" i="13" s="1"/>
  <c r="AB284" i="13" a="1"/>
  <c r="AB284" i="13" s="1"/>
  <c r="AB268" i="13" a="1"/>
  <c r="AB268" i="13" s="1"/>
  <c r="AB252" i="13" a="1"/>
  <c r="AB252" i="13" s="1"/>
  <c r="AB224" i="13" a="1"/>
  <c r="AB224" i="13" s="1"/>
  <c r="AB189" i="13" a="1"/>
  <c r="AB189" i="13" s="1"/>
  <c r="AB76" i="13" a="1"/>
  <c r="AB76" i="13" s="1"/>
  <c r="AA196" i="13" a="1"/>
  <c r="AA196" i="13" s="1"/>
  <c r="AA160" i="13" a="1"/>
  <c r="AA160" i="13" s="1"/>
  <c r="AA112" i="13" a="1"/>
  <c r="AA112" i="13" s="1"/>
  <c r="Z116" i="13" a="1"/>
  <c r="Z116" i="13" s="1"/>
  <c r="Y252" i="13" a="1"/>
  <c r="Y252" i="13" s="1"/>
  <c r="X268" i="13" a="1"/>
  <c r="X268" i="13" s="1"/>
  <c r="AC236" i="13" a="1"/>
  <c r="AC236" i="13" s="1"/>
  <c r="AC220" i="13" a="1"/>
  <c r="AC220" i="13" s="1"/>
  <c r="AC192" i="13" a="1"/>
  <c r="AC192" i="13" s="1"/>
  <c r="AC172" i="13" a="1"/>
  <c r="AC172" i="13" s="1"/>
  <c r="AC140" i="13" a="1"/>
  <c r="AC140" i="13" s="1"/>
  <c r="AC124" i="13" a="1"/>
  <c r="AC124" i="13" s="1"/>
  <c r="AC112" i="13" a="1"/>
  <c r="AC112" i="13" s="1"/>
  <c r="AC80" i="13" a="1"/>
  <c r="AC80" i="13" s="1"/>
  <c r="AB320" i="13" a="1"/>
  <c r="AB320" i="13" s="1"/>
  <c r="AB245" i="13" a="1"/>
  <c r="AB245" i="13" s="1"/>
  <c r="AB177" i="13" a="1"/>
  <c r="AB177" i="13" s="1"/>
  <c r="AB141" i="13" a="1"/>
  <c r="AB141" i="13" s="1"/>
  <c r="AA240" i="13" a="1"/>
  <c r="AA240" i="13" s="1"/>
  <c r="AA178" i="13" a="1"/>
  <c r="AA178" i="13" s="1"/>
  <c r="AA148" i="13" a="1"/>
  <c r="AA148" i="13" s="1"/>
  <c r="AA84" i="13" a="1"/>
  <c r="AA84" i="13" s="1"/>
  <c r="Z112" i="13" a="1"/>
  <c r="Z112" i="13" s="1"/>
  <c r="Y224" i="13" a="1"/>
  <c r="Y224" i="13" s="1"/>
  <c r="Y142" i="13" a="1"/>
  <c r="Y142" i="13" s="1"/>
  <c r="AA142" i="13" a="1"/>
  <c r="AA142" i="13" s="1"/>
  <c r="AC114" i="13" a="1"/>
  <c r="AC114" i="13" s="1"/>
  <c r="AB114" i="13" a="1"/>
  <c r="AB114" i="13" s="1"/>
  <c r="AB190" i="13" a="1"/>
  <c r="AB190" i="13" s="1"/>
  <c r="AA234" i="13" a="1"/>
  <c r="AA234" i="13" s="1"/>
  <c r="AB234" i="13" a="1"/>
  <c r="AB234" i="13" s="1"/>
  <c r="AC154" i="13" a="1"/>
  <c r="AC154" i="13" s="1"/>
  <c r="AA154" i="13" a="1"/>
  <c r="AA154" i="13" s="1"/>
  <c r="Y114" i="13" a="1"/>
  <c r="Y114" i="13" s="1"/>
  <c r="AC305" i="13" a="1"/>
  <c r="AC305" i="13" s="1"/>
  <c r="AC284" i="13" a="1"/>
  <c r="AC284" i="13" s="1"/>
  <c r="AC240" i="13" a="1"/>
  <c r="AC240" i="13" s="1"/>
  <c r="AC213" i="13" a="1"/>
  <c r="AC213" i="13" s="1"/>
  <c r="AC204" i="13" a="1"/>
  <c r="AC204" i="13" s="1"/>
  <c r="AC153" i="13" a="1"/>
  <c r="AC153" i="13" s="1"/>
  <c r="AC116" i="13" a="1"/>
  <c r="AC116" i="13" s="1"/>
  <c r="AC101" i="13" a="1"/>
  <c r="AC101" i="13" s="1"/>
  <c r="AC84" i="13" a="1"/>
  <c r="AC84" i="13" s="1"/>
  <c r="AB233" i="13" a="1"/>
  <c r="AB233" i="13" s="1"/>
  <c r="AB169" i="13" a="1"/>
  <c r="AB169" i="13" s="1"/>
  <c r="AB140" i="13" a="1"/>
  <c r="AB140" i="13" s="1"/>
  <c r="AB128" i="13" a="1"/>
  <c r="AB128" i="13" s="1"/>
  <c r="AB69" i="13" a="1"/>
  <c r="AB69" i="13" s="1"/>
  <c r="Z144" i="13" a="1"/>
  <c r="Z144" i="13" s="1"/>
  <c r="Y196" i="13" a="1"/>
  <c r="Y196" i="13" s="1"/>
  <c r="AC323" i="13" a="1"/>
  <c r="AC323" i="13" s="1"/>
  <c r="AC315" i="13" a="1"/>
  <c r="AC315" i="13" s="1"/>
  <c r="AC309" i="13" a="1"/>
  <c r="AC309" i="13" s="1"/>
  <c r="AC301" i="13" a="1"/>
  <c r="AC301" i="13" s="1"/>
  <c r="AC294" i="13" a="1"/>
  <c r="AC294" i="13" s="1"/>
  <c r="AC280" i="13" a="1"/>
  <c r="AC280" i="13" s="1"/>
  <c r="AC272" i="13" a="1"/>
  <c r="AC272" i="13" s="1"/>
  <c r="AC264" i="13" a="1"/>
  <c r="AC264" i="13" s="1"/>
  <c r="AC256" i="13" a="1"/>
  <c r="AC256" i="13" s="1"/>
  <c r="AC248" i="13" a="1"/>
  <c r="AC248" i="13" s="1"/>
  <c r="AC232" i="13" a="1"/>
  <c r="AC232" i="13" s="1"/>
  <c r="AC212" i="13" a="1"/>
  <c r="AC212" i="13" s="1"/>
  <c r="AC201" i="13" a="1"/>
  <c r="AC201" i="13" s="1"/>
  <c r="AC176" i="13" a="1"/>
  <c r="AC176" i="13" s="1"/>
  <c r="AC152" i="13" a="1"/>
  <c r="AC152" i="13" s="1"/>
  <c r="AC136" i="13" a="1"/>
  <c r="AC136" i="13" s="1"/>
  <c r="AC128" i="13" a="1"/>
  <c r="AC128" i="13" s="1"/>
  <c r="AC120" i="13" a="1"/>
  <c r="AC120" i="13" s="1"/>
  <c r="AB315" i="13" a="1"/>
  <c r="AB315" i="13" s="1"/>
  <c r="AB301" i="13" a="1"/>
  <c r="AB301" i="13" s="1"/>
  <c r="AB272" i="13" a="1"/>
  <c r="AB272" i="13" s="1"/>
  <c r="AB256" i="13" a="1"/>
  <c r="AB256" i="13" s="1"/>
  <c r="AB248" i="13" a="1"/>
  <c r="AB248" i="13" s="1"/>
  <c r="AB240" i="13" a="1"/>
  <c r="AB240" i="13" s="1"/>
  <c r="AB228" i="13" a="1"/>
  <c r="AB228" i="13" s="1"/>
  <c r="AB136" i="13" a="1"/>
  <c r="AB136" i="13" s="1"/>
  <c r="AA72" i="13" a="1"/>
  <c r="AA72" i="13" s="1"/>
  <c r="V322" i="13" a="1"/>
  <c r="V322" i="13" s="1"/>
  <c r="X322" i="13" a="1"/>
  <c r="X322" i="13" s="1"/>
  <c r="W322" i="13" a="1"/>
  <c r="W322" i="13" s="1"/>
  <c r="Y322" i="13" a="1"/>
  <c r="Y322" i="13" s="1"/>
  <c r="AA322" i="13" a="1"/>
  <c r="AA322" i="13" s="1"/>
  <c r="AB322" i="13" a="1"/>
  <c r="AB322" i="13" s="1"/>
  <c r="AC322" i="13" a="1"/>
  <c r="AC322" i="13" s="1"/>
  <c r="Z322" i="13" a="1"/>
  <c r="Z322" i="13" s="1"/>
  <c r="V318" i="13" a="1"/>
  <c r="V318" i="13" s="1"/>
  <c r="W318" i="13" a="1"/>
  <c r="W318" i="13" s="1"/>
  <c r="X318" i="13" a="1"/>
  <c r="X318" i="13" s="1"/>
  <c r="Y318" i="13" a="1"/>
  <c r="Y318" i="13" s="1"/>
  <c r="AC318" i="13" a="1"/>
  <c r="AC318" i="13" s="1"/>
  <c r="Z318" i="13" a="1"/>
  <c r="Z318" i="13" s="1"/>
  <c r="AB318" i="13" a="1"/>
  <c r="AB318" i="13" s="1"/>
  <c r="AA318" i="13" a="1"/>
  <c r="AA318" i="13" s="1"/>
  <c r="V314" i="13" a="1"/>
  <c r="V314" i="13" s="1"/>
  <c r="W314" i="13" a="1"/>
  <c r="W314" i="13" s="1"/>
  <c r="X314" i="13" a="1"/>
  <c r="X314" i="13" s="1"/>
  <c r="Y314" i="13" a="1"/>
  <c r="Y314" i="13" s="1"/>
  <c r="AA314" i="13" a="1"/>
  <c r="AA314" i="13" s="1"/>
  <c r="AB314" i="13" a="1"/>
  <c r="AB314" i="13" s="1"/>
  <c r="Z314" i="13" a="1"/>
  <c r="Z314" i="13" s="1"/>
  <c r="AC314" i="13" a="1"/>
  <c r="AC314" i="13" s="1"/>
  <c r="V308" i="13" a="1"/>
  <c r="V308" i="13" s="1"/>
  <c r="W308" i="13" a="1"/>
  <c r="W308" i="13" s="1"/>
  <c r="X308" i="13" a="1"/>
  <c r="X308" i="13" s="1"/>
  <c r="Y308" i="13" a="1"/>
  <c r="Y308" i="13" s="1"/>
  <c r="AA308" i="13" a="1"/>
  <c r="AA308" i="13" s="1"/>
  <c r="AB308" i="13" a="1"/>
  <c r="AB308" i="13" s="1"/>
  <c r="Z308" i="13" a="1"/>
  <c r="Z308" i="13" s="1"/>
  <c r="AC308" i="13" a="1"/>
  <c r="AC308" i="13" s="1"/>
  <c r="V304" i="13" a="1"/>
  <c r="V304" i="13" s="1"/>
  <c r="X304" i="13" a="1"/>
  <c r="X304" i="13" s="1"/>
  <c r="Y304" i="13" a="1"/>
  <c r="Y304" i="13" s="1"/>
  <c r="AC304" i="13" a="1"/>
  <c r="AC304" i="13" s="1"/>
  <c r="Z304" i="13" a="1"/>
  <c r="Z304" i="13" s="1"/>
  <c r="AB304" i="13" a="1"/>
  <c r="AB304" i="13" s="1"/>
  <c r="AA304" i="13" a="1"/>
  <c r="AA304" i="13" s="1"/>
  <c r="W304" i="13" a="1"/>
  <c r="W304" i="13" s="1"/>
  <c r="V300" i="13" a="1"/>
  <c r="V300" i="13" s="1"/>
  <c r="W300" i="13" a="1"/>
  <c r="W300" i="13" s="1"/>
  <c r="X300" i="13" a="1"/>
  <c r="X300" i="13" s="1"/>
  <c r="Y300" i="13" a="1"/>
  <c r="Y300" i="13" s="1"/>
  <c r="AA300" i="13" a="1"/>
  <c r="AA300" i="13" s="1"/>
  <c r="AB300" i="13" a="1"/>
  <c r="AB300" i="13" s="1"/>
  <c r="Z300" i="13" a="1"/>
  <c r="Z300" i="13" s="1"/>
  <c r="AC300" i="13" a="1"/>
  <c r="AC300" i="13" s="1"/>
  <c r="V297" i="13" a="1"/>
  <c r="V297" i="13" s="1"/>
  <c r="X297" i="13" a="1"/>
  <c r="X297" i="13" s="1"/>
  <c r="W297" i="13" a="1"/>
  <c r="W297" i="13" s="1"/>
  <c r="Y297" i="13" a="1"/>
  <c r="Y297" i="13" s="1"/>
  <c r="AC297" i="13" a="1"/>
  <c r="AC297" i="13" s="1"/>
  <c r="Z297" i="13" a="1"/>
  <c r="Z297" i="13" s="1"/>
  <c r="AB297" i="13" a="1"/>
  <c r="AB297" i="13" s="1"/>
  <c r="AA297" i="13" a="1"/>
  <c r="AA297" i="13" s="1"/>
  <c r="V293" i="13" a="1"/>
  <c r="V293" i="13" s="1"/>
  <c r="W293" i="13" a="1"/>
  <c r="W293" i="13" s="1"/>
  <c r="X293" i="13" a="1"/>
  <c r="X293" i="13" s="1"/>
  <c r="Y293" i="13" a="1"/>
  <c r="Y293" i="13" s="1"/>
  <c r="AA293" i="13" a="1"/>
  <c r="AA293" i="13" s="1"/>
  <c r="AB293" i="13" a="1"/>
  <c r="AB293" i="13" s="1"/>
  <c r="Z293" i="13" a="1"/>
  <c r="Z293" i="13" s="1"/>
  <c r="AC293" i="13" a="1"/>
  <c r="AC293" i="13" s="1"/>
  <c r="V290" i="13" a="1"/>
  <c r="V290" i="13" s="1"/>
  <c r="X290" i="13" a="1"/>
  <c r="X290" i="13" s="1"/>
  <c r="W290" i="13" a="1"/>
  <c r="W290" i="13" s="1"/>
  <c r="Y290" i="13" a="1"/>
  <c r="Y290" i="13" s="1"/>
  <c r="AC290" i="13" a="1"/>
  <c r="AC290" i="13" s="1"/>
  <c r="Z290" i="13" a="1"/>
  <c r="Z290" i="13" s="1"/>
  <c r="AB290" i="13" a="1"/>
  <c r="AB290" i="13" s="1"/>
  <c r="AA290" i="13" a="1"/>
  <c r="AA290" i="13" s="1"/>
  <c r="V287" i="13" a="1"/>
  <c r="V287" i="13" s="1"/>
  <c r="W287" i="13" a="1"/>
  <c r="W287" i="13" s="1"/>
  <c r="X287" i="13" a="1"/>
  <c r="X287" i="13" s="1"/>
  <c r="Y287" i="13" a="1"/>
  <c r="Y287" i="13" s="1"/>
  <c r="Z287" i="13" a="1"/>
  <c r="Z287" i="13" s="1"/>
  <c r="AA287" i="13" a="1"/>
  <c r="AA287" i="13" s="1"/>
  <c r="AB287" i="13" a="1"/>
  <c r="AB287" i="13" s="1"/>
  <c r="AC287" i="13" a="1"/>
  <c r="AC287" i="13" s="1"/>
  <c r="V283" i="13" a="1"/>
  <c r="V283" i="13" s="1"/>
  <c r="X283" i="13" a="1"/>
  <c r="X283" i="13" s="1"/>
  <c r="W283" i="13" a="1"/>
  <c r="W283" i="13" s="1"/>
  <c r="Y283" i="13" a="1"/>
  <c r="Y283" i="13" s="1"/>
  <c r="AC283" i="13" a="1"/>
  <c r="AC283" i="13" s="1"/>
  <c r="AB283" i="13" a="1"/>
  <c r="AB283" i="13" s="1"/>
  <c r="Z283" i="13" a="1"/>
  <c r="Z283" i="13" s="1"/>
  <c r="AA283" i="13" a="1"/>
  <c r="AA283" i="13" s="1"/>
  <c r="V279" i="13" a="1"/>
  <c r="V279" i="13" s="1"/>
  <c r="W279" i="13" a="1"/>
  <c r="W279" i="13" s="1"/>
  <c r="X279" i="13" a="1"/>
  <c r="X279" i="13" s="1"/>
  <c r="Y279" i="13" a="1"/>
  <c r="Y279" i="13" s="1"/>
  <c r="Z279" i="13" a="1"/>
  <c r="Z279" i="13" s="1"/>
  <c r="AA279" i="13" a="1"/>
  <c r="AA279" i="13" s="1"/>
  <c r="AB279" i="13" a="1"/>
  <c r="AB279" i="13" s="1"/>
  <c r="AC279" i="13" a="1"/>
  <c r="AC279" i="13" s="1"/>
  <c r="X275" i="13" a="1"/>
  <c r="X275" i="13" s="1"/>
  <c r="V275" i="13" a="1"/>
  <c r="V275" i="13" s="1"/>
  <c r="Y275" i="13" a="1"/>
  <c r="Y275" i="13" s="1"/>
  <c r="Z275" i="13" a="1"/>
  <c r="Z275" i="13" s="1"/>
  <c r="AC275" i="13" a="1"/>
  <c r="AC275" i="13" s="1"/>
  <c r="AB275" i="13" a="1"/>
  <c r="AB275" i="13" s="1"/>
  <c r="W275" i="13" a="1"/>
  <c r="W275" i="13" s="1"/>
  <c r="AA275" i="13" a="1"/>
  <c r="AA275" i="13" s="1"/>
  <c r="V271" i="13" a="1"/>
  <c r="V271" i="13" s="1"/>
  <c r="W271" i="13" a="1"/>
  <c r="W271" i="13" s="1"/>
  <c r="X271" i="13" a="1"/>
  <c r="X271" i="13" s="1"/>
  <c r="Y271" i="13" a="1"/>
  <c r="Y271" i="13" s="1"/>
  <c r="Z271" i="13" a="1"/>
  <c r="Z271" i="13" s="1"/>
  <c r="AA271" i="13" a="1"/>
  <c r="AA271" i="13" s="1"/>
  <c r="AB271" i="13" a="1"/>
  <c r="AB271" i="13" s="1"/>
  <c r="AC271" i="13" a="1"/>
  <c r="AC271" i="13" s="1"/>
  <c r="V267" i="13" a="1"/>
  <c r="V267" i="13" s="1"/>
  <c r="X267" i="13" a="1"/>
  <c r="X267" i="13" s="1"/>
  <c r="W267" i="13" a="1"/>
  <c r="W267" i="13" s="1"/>
  <c r="Y267" i="13" a="1"/>
  <c r="Y267" i="13" s="1"/>
  <c r="AC267" i="13" a="1"/>
  <c r="AC267" i="13" s="1"/>
  <c r="AB267" i="13" a="1"/>
  <c r="AB267" i="13" s="1"/>
  <c r="Z267" i="13" a="1"/>
  <c r="Z267" i="13" s="1"/>
  <c r="AA267" i="13" a="1"/>
  <c r="AA267" i="13" s="1"/>
  <c r="V263" i="13" a="1"/>
  <c r="V263" i="13" s="1"/>
  <c r="W263" i="13" a="1"/>
  <c r="W263" i="13" s="1"/>
  <c r="X263" i="13" a="1"/>
  <c r="X263" i="13" s="1"/>
  <c r="Y263" i="13" a="1"/>
  <c r="Y263" i="13" s="1"/>
  <c r="Z263" i="13" a="1"/>
  <c r="Z263" i="13" s="1"/>
  <c r="AA263" i="13" a="1"/>
  <c r="AA263" i="13" s="1"/>
  <c r="AB263" i="13" a="1"/>
  <c r="AB263" i="13" s="1"/>
  <c r="AC263" i="13" a="1"/>
  <c r="AC263" i="13" s="1"/>
  <c r="X259" i="13" a="1"/>
  <c r="X259" i="13" s="1"/>
  <c r="V259" i="13" a="1"/>
  <c r="V259" i="13" s="1"/>
  <c r="W259" i="13" a="1"/>
  <c r="W259" i="13" s="1"/>
  <c r="Y259" i="13" a="1"/>
  <c r="Y259" i="13" s="1"/>
  <c r="Z259" i="13" a="1"/>
  <c r="Z259" i="13" s="1"/>
  <c r="AC259" i="13" a="1"/>
  <c r="AC259" i="13" s="1"/>
  <c r="AB259" i="13" a="1"/>
  <c r="AB259" i="13" s="1"/>
  <c r="AA259" i="13" a="1"/>
  <c r="AA259" i="13" s="1"/>
  <c r="V255" i="13" a="1"/>
  <c r="V255" i="13" s="1"/>
  <c r="W255" i="13" a="1"/>
  <c r="W255" i="13" s="1"/>
  <c r="X255" i="13" a="1"/>
  <c r="X255" i="13" s="1"/>
  <c r="Z255" i="13" a="1"/>
  <c r="Z255" i="13" s="1"/>
  <c r="Y255" i="13" a="1"/>
  <c r="Y255" i="13" s="1"/>
  <c r="AA255" i="13" a="1"/>
  <c r="AA255" i="13" s="1"/>
  <c r="AB255" i="13" a="1"/>
  <c r="AB255" i="13" s="1"/>
  <c r="AC255" i="13" a="1"/>
  <c r="AC255" i="13" s="1"/>
  <c r="V251" i="13" a="1"/>
  <c r="V251" i="13" s="1"/>
  <c r="X251" i="13" a="1"/>
  <c r="X251" i="13" s="1"/>
  <c r="W251" i="13" a="1"/>
  <c r="W251" i="13" s="1"/>
  <c r="Z251" i="13" a="1"/>
  <c r="Z251" i="13" s="1"/>
  <c r="Y251" i="13" a="1"/>
  <c r="Y251" i="13" s="1"/>
  <c r="AC251" i="13" a="1"/>
  <c r="AC251" i="13" s="1"/>
  <c r="AB251" i="13" a="1"/>
  <c r="AB251" i="13" s="1"/>
  <c r="AA251" i="13" a="1"/>
  <c r="AA251" i="13" s="1"/>
  <c r="V247" i="13" a="1"/>
  <c r="V247" i="13" s="1"/>
  <c r="W247" i="13" a="1"/>
  <c r="W247" i="13" s="1"/>
  <c r="X247" i="13" a="1"/>
  <c r="X247" i="13" s="1"/>
  <c r="Z247" i="13" a="1"/>
  <c r="Z247" i="13" s="1"/>
  <c r="Y247" i="13" a="1"/>
  <c r="Y247" i="13" s="1"/>
  <c r="AA247" i="13" a="1"/>
  <c r="AA247" i="13" s="1"/>
  <c r="AB247" i="13" a="1"/>
  <c r="AB247" i="13" s="1"/>
  <c r="AC247" i="13" a="1"/>
  <c r="AC247" i="13" s="1"/>
  <c r="V243" i="13" a="1"/>
  <c r="V243" i="13" s="1"/>
  <c r="X243" i="13" a="1"/>
  <c r="X243" i="13" s="1"/>
  <c r="Z243" i="13" a="1"/>
  <c r="Z243" i="13" s="1"/>
  <c r="Y243" i="13" a="1"/>
  <c r="Y243" i="13" s="1"/>
  <c r="AA243" i="13" a="1"/>
  <c r="AA243" i="13" s="1"/>
  <c r="W243" i="13" a="1"/>
  <c r="W243" i="13" s="1"/>
  <c r="AB243" i="13" a="1"/>
  <c r="AB243" i="13" s="1"/>
  <c r="V239" i="13" a="1"/>
  <c r="V239" i="13" s="1"/>
  <c r="W239" i="13" a="1"/>
  <c r="W239" i="13" s="1"/>
  <c r="X239" i="13" a="1"/>
  <c r="X239" i="13" s="1"/>
  <c r="Y239" i="13" a="1"/>
  <c r="Y239" i="13" s="1"/>
  <c r="Z239" i="13" a="1"/>
  <c r="Z239" i="13" s="1"/>
  <c r="AB239" i="13" a="1"/>
  <c r="AB239" i="13" s="1"/>
  <c r="AA239" i="13" a="1"/>
  <c r="AA239" i="13" s="1"/>
  <c r="X235" i="13" a="1"/>
  <c r="X235" i="13" s="1"/>
  <c r="V235" i="13" a="1"/>
  <c r="V235" i="13" s="1"/>
  <c r="Y235" i="13" a="1"/>
  <c r="Y235" i="13" s="1"/>
  <c r="Z235" i="13" a="1"/>
  <c r="Z235" i="13" s="1"/>
  <c r="W235" i="13" a="1"/>
  <c r="W235" i="13" s="1"/>
  <c r="AA235" i="13" a="1"/>
  <c r="AA235" i="13" s="1"/>
  <c r="AB235" i="13" a="1"/>
  <c r="AB235" i="13" s="1"/>
  <c r="AC235" i="13" a="1"/>
  <c r="AC235" i="13" s="1"/>
  <c r="V231" i="13" a="1"/>
  <c r="V231" i="13" s="1"/>
  <c r="W231" i="13" a="1"/>
  <c r="W231" i="13" s="1"/>
  <c r="X231" i="13" a="1"/>
  <c r="X231" i="13" s="1"/>
  <c r="Y231" i="13" a="1"/>
  <c r="Y231" i="13" s="1"/>
  <c r="Z231" i="13" a="1"/>
  <c r="Z231" i="13" s="1"/>
  <c r="AA231" i="13" a="1"/>
  <c r="AA231" i="13" s="1"/>
  <c r="AB231" i="13" a="1"/>
  <c r="AB231" i="13" s="1"/>
  <c r="AC231" i="13" a="1"/>
  <c r="AC231" i="13" s="1"/>
  <c r="V227" i="13" a="1"/>
  <c r="V227" i="13" s="1"/>
  <c r="W227" i="13" a="1"/>
  <c r="W227" i="13" s="1"/>
  <c r="X227" i="13" a="1"/>
  <c r="X227" i="13" s="1"/>
  <c r="Z227" i="13" a="1"/>
  <c r="Z227" i="13" s="1"/>
  <c r="AA227" i="13" a="1"/>
  <c r="AA227" i="13" s="1"/>
  <c r="AB227" i="13" a="1"/>
  <c r="AB227" i="13" s="1"/>
  <c r="Y227" i="13" a="1"/>
  <c r="Y227" i="13" s="1"/>
  <c r="V223" i="13" a="1"/>
  <c r="V223" i="13" s="1"/>
  <c r="W223" i="13" a="1"/>
  <c r="W223" i="13" s="1"/>
  <c r="X223" i="13" a="1"/>
  <c r="X223" i="13" s="1"/>
  <c r="Y223" i="13" a="1"/>
  <c r="Y223" i="13" s="1"/>
  <c r="AA223" i="13" a="1"/>
  <c r="AA223" i="13" s="1"/>
  <c r="AC223" i="13" a="1"/>
  <c r="AC223" i="13" s="1"/>
  <c r="AB223" i="13" a="1"/>
  <c r="AB223" i="13" s="1"/>
  <c r="Z223" i="13" a="1"/>
  <c r="Z223" i="13" s="1"/>
  <c r="V219" i="13" a="1"/>
  <c r="V219" i="13" s="1"/>
  <c r="W219" i="13" a="1"/>
  <c r="W219" i="13" s="1"/>
  <c r="X219" i="13" a="1"/>
  <c r="X219" i="13" s="1"/>
  <c r="Y219" i="13" a="1"/>
  <c r="Y219" i="13" s="1"/>
  <c r="Z219" i="13" a="1"/>
  <c r="Z219" i="13" s="1"/>
  <c r="AA219" i="13" a="1"/>
  <c r="AA219" i="13" s="1"/>
  <c r="AC219" i="13" a="1"/>
  <c r="AC219" i="13" s="1"/>
  <c r="AB219" i="13" a="1"/>
  <c r="AB219" i="13" s="1"/>
  <c r="V215" i="13" a="1"/>
  <c r="V215" i="13" s="1"/>
  <c r="W215" i="13" a="1"/>
  <c r="W215" i="13" s="1"/>
  <c r="X215" i="13" a="1"/>
  <c r="X215" i="13" s="1"/>
  <c r="Y215" i="13" a="1"/>
  <c r="Y215" i="13" s="1"/>
  <c r="Z215" i="13" a="1"/>
  <c r="Z215" i="13" s="1"/>
  <c r="AA215" i="13" a="1"/>
  <c r="AA215" i="13" s="1"/>
  <c r="AB215" i="13" a="1"/>
  <c r="AB215" i="13" s="1"/>
  <c r="AC215" i="13" a="1"/>
  <c r="AC215" i="13" s="1"/>
  <c r="V211" i="13" a="1"/>
  <c r="V211" i="13" s="1"/>
  <c r="W211" i="13" a="1"/>
  <c r="W211" i="13" s="1"/>
  <c r="X211" i="13" a="1"/>
  <c r="X211" i="13" s="1"/>
  <c r="Y211" i="13" a="1"/>
  <c r="Y211" i="13" s="1"/>
  <c r="AA211" i="13" a="1"/>
  <c r="AA211" i="13" s="1"/>
  <c r="Z211" i="13" a="1"/>
  <c r="Z211" i="13" s="1"/>
  <c r="AC211" i="13" a="1"/>
  <c r="AC211" i="13" s="1"/>
  <c r="AB211" i="13" a="1"/>
  <c r="AB211" i="13" s="1"/>
  <c r="W207" i="13" a="1"/>
  <c r="W207" i="13" s="1"/>
  <c r="V207" i="13" a="1"/>
  <c r="V207" i="13" s="1"/>
  <c r="X207" i="13" a="1"/>
  <c r="X207" i="13" s="1"/>
  <c r="Y207" i="13" a="1"/>
  <c r="Y207" i="13" s="1"/>
  <c r="Z207" i="13" a="1"/>
  <c r="Z207" i="13" s="1"/>
  <c r="AA207" i="13" a="1"/>
  <c r="AA207" i="13" s="1"/>
  <c r="AB207" i="13" a="1"/>
  <c r="AB207" i="13" s="1"/>
  <c r="V203" i="13" a="1"/>
  <c r="V203" i="13" s="1"/>
  <c r="W203" i="13" a="1"/>
  <c r="W203" i="13" s="1"/>
  <c r="X203" i="13" a="1"/>
  <c r="X203" i="13" s="1"/>
  <c r="Z203" i="13" a="1"/>
  <c r="Z203" i="13" s="1"/>
  <c r="Y203" i="13" a="1"/>
  <c r="Y203" i="13" s="1"/>
  <c r="AA203" i="13" a="1"/>
  <c r="AA203" i="13" s="1"/>
  <c r="AB203" i="13" a="1"/>
  <c r="AB203" i="13" s="1"/>
  <c r="AC203" i="13" a="1"/>
  <c r="AC203" i="13" s="1"/>
  <c r="V199" i="13" a="1"/>
  <c r="V199" i="13" s="1"/>
  <c r="W199" i="13" a="1"/>
  <c r="W199" i="13" s="1"/>
  <c r="X199" i="13" a="1"/>
  <c r="X199" i="13" s="1"/>
  <c r="Z199" i="13" a="1"/>
  <c r="Z199" i="13" s="1"/>
  <c r="AA199" i="13" a="1"/>
  <c r="AA199" i="13" s="1"/>
  <c r="AC199" i="13" a="1"/>
  <c r="AC199" i="13" s="1"/>
  <c r="AB199" i="13" a="1"/>
  <c r="AB199" i="13" s="1"/>
  <c r="Y199" i="13" a="1"/>
  <c r="Y199" i="13" s="1"/>
  <c r="V195" i="13" a="1"/>
  <c r="V195" i="13" s="1"/>
  <c r="W195" i="13" a="1"/>
  <c r="W195" i="13" s="1"/>
  <c r="X195" i="13" a="1"/>
  <c r="X195" i="13" s="1"/>
  <c r="Y195" i="13" a="1"/>
  <c r="Y195" i="13" s="1"/>
  <c r="AB195" i="13" a="1"/>
  <c r="AB195" i="13" s="1"/>
  <c r="Z195" i="13" a="1"/>
  <c r="Z195" i="13" s="1"/>
  <c r="AA195" i="13" a="1"/>
  <c r="AA195" i="13" s="1"/>
  <c r="V191" i="13" a="1"/>
  <c r="V191" i="13" s="1"/>
  <c r="W191" i="13" a="1"/>
  <c r="W191" i="13" s="1"/>
  <c r="Y191" i="13" a="1"/>
  <c r="Y191" i="13" s="1"/>
  <c r="X191" i="13" a="1"/>
  <c r="X191" i="13" s="1"/>
  <c r="Z191" i="13" a="1"/>
  <c r="Z191" i="13" s="1"/>
  <c r="AA191" i="13" a="1"/>
  <c r="AA191" i="13" s="1"/>
  <c r="AB191" i="13" a="1"/>
  <c r="AB191" i="13" s="1"/>
  <c r="AC191" i="13" a="1"/>
  <c r="AC191" i="13" s="1"/>
  <c r="V187" i="13" a="1"/>
  <c r="V187" i="13" s="1"/>
  <c r="W187" i="13" a="1"/>
  <c r="W187" i="13" s="1"/>
  <c r="X187" i="13" a="1"/>
  <c r="X187" i="13" s="1"/>
  <c r="Y187" i="13" a="1"/>
  <c r="Y187" i="13" s="1"/>
  <c r="Z187" i="13" a="1"/>
  <c r="Z187" i="13" s="1"/>
  <c r="AA187" i="13" a="1"/>
  <c r="AA187" i="13" s="1"/>
  <c r="AC187" i="13" a="1"/>
  <c r="AC187" i="13" s="1"/>
  <c r="AB187" i="13" a="1"/>
  <c r="AB187" i="13" s="1"/>
  <c r="V183" i="13" a="1"/>
  <c r="V183" i="13" s="1"/>
  <c r="W183" i="13" a="1"/>
  <c r="W183" i="13" s="1"/>
  <c r="X183" i="13" a="1"/>
  <c r="X183" i="13" s="1"/>
  <c r="Y183" i="13" a="1"/>
  <c r="Y183" i="13" s="1"/>
  <c r="Z183" i="13" a="1"/>
  <c r="Z183" i="13" s="1"/>
  <c r="AA183" i="13" a="1"/>
  <c r="AA183" i="13" s="1"/>
  <c r="AB183" i="13" a="1"/>
  <c r="AB183" i="13" s="1"/>
  <c r="V179" i="13" a="1"/>
  <c r="V179" i="13" s="1"/>
  <c r="W179" i="13" a="1"/>
  <c r="W179" i="13" s="1"/>
  <c r="X179" i="13" a="1"/>
  <c r="X179" i="13" s="1"/>
  <c r="Y179" i="13" a="1"/>
  <c r="Y179" i="13" s="1"/>
  <c r="Z179" i="13" a="1"/>
  <c r="Z179" i="13" s="1"/>
  <c r="AA179" i="13" a="1"/>
  <c r="AA179" i="13" s="1"/>
  <c r="AB179" i="13" a="1"/>
  <c r="AB179" i="13" s="1"/>
  <c r="V175" i="13" a="1"/>
  <c r="V175" i="13" s="1"/>
  <c r="W175" i="13" a="1"/>
  <c r="W175" i="13" s="1"/>
  <c r="X175" i="13" a="1"/>
  <c r="X175" i="13" s="1"/>
  <c r="Y175" i="13" a="1"/>
  <c r="Y175" i="13" s="1"/>
  <c r="Z175" i="13" a="1"/>
  <c r="Z175" i="13" s="1"/>
  <c r="AA175" i="13" a="1"/>
  <c r="AA175" i="13" s="1"/>
  <c r="AB175" i="13" a="1"/>
  <c r="AB175" i="13" s="1"/>
  <c r="AC175" i="13" a="1"/>
  <c r="AC175" i="13" s="1"/>
  <c r="V171" i="13" a="1"/>
  <c r="V171" i="13" s="1"/>
  <c r="W171" i="13" a="1"/>
  <c r="W171" i="13" s="1"/>
  <c r="X171" i="13" a="1"/>
  <c r="X171" i="13" s="1"/>
  <c r="Z171" i="13" a="1"/>
  <c r="Z171" i="13" s="1"/>
  <c r="AB171" i="13" a="1"/>
  <c r="AB171" i="13" s="1"/>
  <c r="AC171" i="13" a="1"/>
  <c r="AC171" i="13" s="1"/>
  <c r="AA171" i="13" a="1"/>
  <c r="AA171" i="13" s="1"/>
  <c r="Y171" i="13" a="1"/>
  <c r="Y171" i="13" s="1"/>
  <c r="V167" i="13" a="1"/>
  <c r="V167" i="13" s="1"/>
  <c r="W167" i="13" a="1"/>
  <c r="W167" i="13" s="1"/>
  <c r="X167" i="13" a="1"/>
  <c r="X167" i="13" s="1"/>
  <c r="Z167" i="13" a="1"/>
  <c r="Z167" i="13" s="1"/>
  <c r="AA167" i="13" a="1"/>
  <c r="AA167" i="13" s="1"/>
  <c r="Y167" i="13" a="1"/>
  <c r="Y167" i="13" s="1"/>
  <c r="AB167" i="13" a="1"/>
  <c r="AB167" i="13" s="1"/>
  <c r="V163" i="13" a="1"/>
  <c r="V163" i="13" s="1"/>
  <c r="W163" i="13" a="1"/>
  <c r="W163" i="13" s="1"/>
  <c r="Z163" i="13" a="1"/>
  <c r="Z163" i="13" s="1"/>
  <c r="Y163" i="13" a="1"/>
  <c r="Y163" i="13" s="1"/>
  <c r="AA163" i="13" a="1"/>
  <c r="AA163" i="13" s="1"/>
  <c r="X163" i="13" a="1"/>
  <c r="X163" i="13" s="1"/>
  <c r="AB163" i="13" a="1"/>
  <c r="AB163" i="13" s="1"/>
  <c r="V159" i="13" a="1"/>
  <c r="V159" i="13" s="1"/>
  <c r="W159" i="13" a="1"/>
  <c r="W159" i="13" s="1"/>
  <c r="Z159" i="13" a="1"/>
  <c r="Z159" i="13" s="1"/>
  <c r="X159" i="13" a="1"/>
  <c r="X159" i="13" s="1"/>
  <c r="Y159" i="13" a="1"/>
  <c r="Y159" i="13" s="1"/>
  <c r="AC159" i="13" a="1"/>
  <c r="AC159" i="13" s="1"/>
  <c r="AA159" i="13" a="1"/>
  <c r="AA159" i="13" s="1"/>
  <c r="AB159" i="13" a="1"/>
  <c r="AB159" i="13" s="1"/>
  <c r="V155" i="13" a="1"/>
  <c r="V155" i="13" s="1"/>
  <c r="W155" i="13" a="1"/>
  <c r="W155" i="13" s="1"/>
  <c r="X155" i="13" a="1"/>
  <c r="X155" i="13" s="1"/>
  <c r="Z155" i="13" a="1"/>
  <c r="Z155" i="13" s="1"/>
  <c r="Y155" i="13" a="1"/>
  <c r="Y155" i="13" s="1"/>
  <c r="AA155" i="13" a="1"/>
  <c r="AA155" i="13" s="1"/>
  <c r="AC155" i="13" a="1"/>
  <c r="AC155" i="13" s="1"/>
  <c r="AB155" i="13" a="1"/>
  <c r="AB155" i="13" s="1"/>
  <c r="V151" i="13" a="1"/>
  <c r="V151" i="13" s="1"/>
  <c r="W151" i="13" a="1"/>
  <c r="W151" i="13" s="1"/>
  <c r="X151" i="13" a="1"/>
  <c r="X151" i="13" s="1"/>
  <c r="Y151" i="13" a="1"/>
  <c r="Y151" i="13" s="1"/>
  <c r="AA151" i="13" a="1"/>
  <c r="AA151" i="13" s="1"/>
  <c r="Z151" i="13" a="1"/>
  <c r="Z151" i="13" s="1"/>
  <c r="AB151" i="13" a="1"/>
  <c r="AB151" i="13" s="1"/>
  <c r="AC151" i="13" a="1"/>
  <c r="AC151" i="13" s="1"/>
  <c r="V147" i="13" a="1"/>
  <c r="V147" i="13" s="1"/>
  <c r="X147" i="13" a="1"/>
  <c r="X147" i="13" s="1"/>
  <c r="Y147" i="13" a="1"/>
  <c r="Y147" i="13" s="1"/>
  <c r="Z147" i="13" a="1"/>
  <c r="Z147" i="13" s="1"/>
  <c r="AB147" i="13" a="1"/>
  <c r="AB147" i="13" s="1"/>
  <c r="AC147" i="13" a="1"/>
  <c r="AC147" i="13" s="1"/>
  <c r="W147" i="13" a="1"/>
  <c r="W147" i="13" s="1"/>
  <c r="AA147" i="13" a="1"/>
  <c r="AA147" i="13" s="1"/>
  <c r="W143" i="13" a="1"/>
  <c r="W143" i="13" s="1"/>
  <c r="V143" i="13" a="1"/>
  <c r="V143" i="13" s="1"/>
  <c r="X143" i="13" a="1"/>
  <c r="X143" i="13" s="1"/>
  <c r="Y143" i="13" a="1"/>
  <c r="Y143" i="13" s="1"/>
  <c r="Z143" i="13" a="1"/>
  <c r="Z143" i="13" s="1"/>
  <c r="AA143" i="13" a="1"/>
  <c r="AA143" i="13" s="1"/>
  <c r="AB143" i="13" a="1"/>
  <c r="AB143" i="13" s="1"/>
  <c r="AC143" i="13" a="1"/>
  <c r="AC143" i="13" s="1"/>
  <c r="V139" i="13" a="1"/>
  <c r="V139" i="13" s="1"/>
  <c r="W139" i="13" a="1"/>
  <c r="W139" i="13" s="1"/>
  <c r="X139" i="13" a="1"/>
  <c r="X139" i="13" s="1"/>
  <c r="Z139" i="13" a="1"/>
  <c r="Z139" i="13" s="1"/>
  <c r="AA139" i="13" a="1"/>
  <c r="AA139" i="13" s="1"/>
  <c r="AB139" i="13" a="1"/>
  <c r="AB139" i="13" s="1"/>
  <c r="Y139" i="13" a="1"/>
  <c r="Y139" i="13" s="1"/>
  <c r="AC139" i="13" a="1"/>
  <c r="AC139" i="13" s="1"/>
  <c r="V135" i="13" a="1"/>
  <c r="V135" i="13" s="1"/>
  <c r="W135" i="13" a="1"/>
  <c r="W135" i="13" s="1"/>
  <c r="X135" i="13" a="1"/>
  <c r="X135" i="13" s="1"/>
  <c r="Z135" i="13" a="1"/>
  <c r="Z135" i="13" s="1"/>
  <c r="Y135" i="13" a="1"/>
  <c r="Y135" i="13" s="1"/>
  <c r="AC135" i="13" a="1"/>
  <c r="AC135" i="13" s="1"/>
  <c r="AA135" i="13" a="1"/>
  <c r="AA135" i="13" s="1"/>
  <c r="AB135" i="13" a="1"/>
  <c r="AB135" i="13" s="1"/>
  <c r="V131" i="13" a="1"/>
  <c r="V131" i="13" s="1"/>
  <c r="W131" i="13" a="1"/>
  <c r="W131" i="13" s="1"/>
  <c r="Z131" i="13" a="1"/>
  <c r="Z131" i="13" s="1"/>
  <c r="X131" i="13" a="1"/>
  <c r="X131" i="13" s="1"/>
  <c r="Y131" i="13" a="1"/>
  <c r="Y131" i="13" s="1"/>
  <c r="AA131" i="13" a="1"/>
  <c r="AA131" i="13" s="1"/>
  <c r="AB131" i="13" a="1"/>
  <c r="AB131" i="13" s="1"/>
  <c r="AC131" i="13" a="1"/>
  <c r="AC131" i="13" s="1"/>
  <c r="V127" i="13" a="1"/>
  <c r="V127" i="13" s="1"/>
  <c r="W127" i="13" a="1"/>
  <c r="W127" i="13" s="1"/>
  <c r="Z127" i="13" a="1"/>
  <c r="Z127" i="13" s="1"/>
  <c r="X127" i="13" a="1"/>
  <c r="X127" i="13" s="1"/>
  <c r="Y127" i="13" a="1"/>
  <c r="Y127" i="13" s="1"/>
  <c r="AB127" i="13" a="1"/>
  <c r="AB127" i="13" s="1"/>
  <c r="AA127" i="13" a="1"/>
  <c r="AA127" i="13" s="1"/>
  <c r="AC127" i="13" a="1"/>
  <c r="AC127" i="13" s="1"/>
  <c r="V123" i="13" a="1"/>
  <c r="V123" i="13" s="1"/>
  <c r="W123" i="13" a="1"/>
  <c r="W123" i="13" s="1"/>
  <c r="X123" i="13" a="1"/>
  <c r="X123" i="13" s="1"/>
  <c r="Y123" i="13" a="1"/>
  <c r="Y123" i="13" s="1"/>
  <c r="Z123" i="13" a="1"/>
  <c r="Z123" i="13" s="1"/>
  <c r="AA123" i="13" a="1"/>
  <c r="AA123" i="13" s="1"/>
  <c r="AB123" i="13" a="1"/>
  <c r="AB123" i="13" s="1"/>
  <c r="AC123" i="13" a="1"/>
  <c r="AC123" i="13" s="1"/>
  <c r="V119" i="13" a="1"/>
  <c r="V119" i="13" s="1"/>
  <c r="X119" i="13" a="1"/>
  <c r="X119" i="13" s="1"/>
  <c r="W119" i="13" a="1"/>
  <c r="W119" i="13" s="1"/>
  <c r="Y119" i="13" a="1"/>
  <c r="Y119" i="13" s="1"/>
  <c r="Z119" i="13" a="1"/>
  <c r="Z119" i="13" s="1"/>
  <c r="AA119" i="13" a="1"/>
  <c r="AA119" i="13" s="1"/>
  <c r="AB119" i="13" a="1"/>
  <c r="AB119" i="13" s="1"/>
  <c r="AC119" i="13" a="1"/>
  <c r="AC119" i="13" s="1"/>
  <c r="V115" i="13" a="1"/>
  <c r="V115" i="13" s="1"/>
  <c r="W115" i="13" a="1"/>
  <c r="W115" i="13" s="1"/>
  <c r="X115" i="13" a="1"/>
  <c r="X115" i="13" s="1"/>
  <c r="Y115" i="13" a="1"/>
  <c r="Y115" i="13" s="1"/>
  <c r="Z115" i="13" a="1"/>
  <c r="Z115" i="13" s="1"/>
  <c r="AA115" i="13" a="1"/>
  <c r="AA115" i="13" s="1"/>
  <c r="AB115" i="13" a="1"/>
  <c r="AB115" i="13" s="1"/>
  <c r="AC115" i="13" a="1"/>
  <c r="AC115" i="13" s="1"/>
  <c r="V111" i="13" a="1"/>
  <c r="V111" i="13" s="1"/>
  <c r="W111" i="13" a="1"/>
  <c r="W111" i="13" s="1"/>
  <c r="X111" i="13" a="1"/>
  <c r="X111" i="13" s="1"/>
  <c r="Z111" i="13" a="1"/>
  <c r="Z111" i="13" s="1"/>
  <c r="AA111" i="13" a="1"/>
  <c r="AA111" i="13" s="1"/>
  <c r="AB111" i="13" a="1"/>
  <c r="AB111" i="13" s="1"/>
  <c r="Y111" i="13" a="1"/>
  <c r="Y111" i="13" s="1"/>
  <c r="AC111" i="13" a="1"/>
  <c r="AC111" i="13" s="1"/>
  <c r="V107" i="13" a="1"/>
  <c r="V107" i="13" s="1"/>
  <c r="W107" i="13" a="1"/>
  <c r="W107" i="13" s="1"/>
  <c r="X107" i="13" a="1"/>
  <c r="X107" i="13" s="1"/>
  <c r="Z107" i="13" a="1"/>
  <c r="Z107" i="13" s="1"/>
  <c r="Y107" i="13" a="1"/>
  <c r="Y107" i="13" s="1"/>
  <c r="AB107" i="13" a="1"/>
  <c r="AB107" i="13" s="1"/>
  <c r="AA107" i="13" a="1"/>
  <c r="AA107" i="13" s="1"/>
  <c r="AC107" i="13" a="1"/>
  <c r="AC107" i="13" s="1"/>
  <c r="V103" i="13" a="1"/>
  <c r="V103" i="13" s="1"/>
  <c r="W103" i="13" a="1"/>
  <c r="W103" i="13" s="1"/>
  <c r="X103" i="13" a="1"/>
  <c r="X103" i="13" s="1"/>
  <c r="Y103" i="13" a="1"/>
  <c r="Y103" i="13" s="1"/>
  <c r="Z103" i="13" a="1"/>
  <c r="Z103" i="13" s="1"/>
  <c r="AB103" i="13" a="1"/>
  <c r="AB103" i="13" s="1"/>
  <c r="AA103" i="13" a="1"/>
  <c r="AA103" i="13" s="1"/>
  <c r="AC103" i="13" a="1"/>
  <c r="AC103" i="13" s="1"/>
  <c r="V99" i="13" a="1"/>
  <c r="V99" i="13" s="1"/>
  <c r="W99" i="13" a="1"/>
  <c r="W99" i="13" s="1"/>
  <c r="X99" i="13" a="1"/>
  <c r="X99" i="13" s="1"/>
  <c r="Y99" i="13" a="1"/>
  <c r="Y99" i="13" s="1"/>
  <c r="Z99" i="13" a="1"/>
  <c r="Z99" i="13" s="1"/>
  <c r="AA99" i="13" a="1"/>
  <c r="AA99" i="13" s="1"/>
  <c r="AB99" i="13" a="1"/>
  <c r="AB99" i="13" s="1"/>
  <c r="AC99" i="13" a="1"/>
  <c r="AC99" i="13" s="1"/>
  <c r="W95" i="13" a="1"/>
  <c r="W95" i="13" s="1"/>
  <c r="V95" i="13" a="1"/>
  <c r="V95" i="13" s="1"/>
  <c r="X95" i="13" a="1"/>
  <c r="X95" i="13" s="1"/>
  <c r="Z95" i="13" a="1"/>
  <c r="Z95" i="13" s="1"/>
  <c r="Y95" i="13" a="1"/>
  <c r="Y95" i="13" s="1"/>
  <c r="AB95" i="13" a="1"/>
  <c r="AB95" i="13" s="1"/>
  <c r="AA95" i="13" a="1"/>
  <c r="AA95" i="13" s="1"/>
  <c r="V91" i="13" a="1"/>
  <c r="V91" i="13" s="1"/>
  <c r="W91" i="13" a="1"/>
  <c r="W91" i="13" s="1"/>
  <c r="X91" i="13" a="1"/>
  <c r="X91" i="13" s="1"/>
  <c r="Y91" i="13" a="1"/>
  <c r="Y91" i="13" s="1"/>
  <c r="Z91" i="13" a="1"/>
  <c r="Z91" i="13" s="1"/>
  <c r="AA91" i="13" a="1"/>
  <c r="AA91" i="13" s="1"/>
  <c r="AB91" i="13" a="1"/>
  <c r="AB91" i="13" s="1"/>
  <c r="V87" i="13" a="1"/>
  <c r="V87" i="13" s="1"/>
  <c r="W87" i="13" a="1"/>
  <c r="W87" i="13" s="1"/>
  <c r="X87" i="13" a="1"/>
  <c r="X87" i="13" s="1"/>
  <c r="Y87" i="13" a="1"/>
  <c r="Y87" i="13" s="1"/>
  <c r="AA87" i="13" a="1"/>
  <c r="AA87" i="13" s="1"/>
  <c r="AB87" i="13" a="1"/>
  <c r="AB87" i="13" s="1"/>
  <c r="Z87" i="13" a="1"/>
  <c r="Z87" i="13" s="1"/>
  <c r="AC87" i="13" a="1"/>
  <c r="AC87" i="13" s="1"/>
  <c r="V83" i="13" a="1"/>
  <c r="V83" i="13" s="1"/>
  <c r="W83" i="13" a="1"/>
  <c r="W83" i="13" s="1"/>
  <c r="X83" i="13" a="1"/>
  <c r="X83" i="13" s="1"/>
  <c r="Y83" i="13" a="1"/>
  <c r="Y83" i="13" s="1"/>
  <c r="Z83" i="13" a="1"/>
  <c r="Z83" i="13" s="1"/>
  <c r="AB83" i="13" a="1"/>
  <c r="AB83" i="13" s="1"/>
  <c r="AA83" i="13" a="1"/>
  <c r="AA83" i="13" s="1"/>
  <c r="AC83" i="13" a="1"/>
  <c r="AC83" i="13" s="1"/>
  <c r="V79" i="13" a="1"/>
  <c r="V79" i="13" s="1"/>
  <c r="W79" i="13" a="1"/>
  <c r="W79" i="13" s="1"/>
  <c r="X79" i="13" a="1"/>
  <c r="X79" i="13" s="1"/>
  <c r="Y79" i="13" a="1"/>
  <c r="Y79" i="13" s="1"/>
  <c r="Z79" i="13" a="1"/>
  <c r="Z79" i="13" s="1"/>
  <c r="AB79" i="13" a="1"/>
  <c r="AB79" i="13" s="1"/>
  <c r="AA79" i="13" a="1"/>
  <c r="AA79" i="13" s="1"/>
  <c r="AC79" i="13" a="1"/>
  <c r="AC79" i="13" s="1"/>
  <c r="V75" i="13" a="1"/>
  <c r="V75" i="13" s="1"/>
  <c r="W75" i="13" a="1"/>
  <c r="W75" i="13" s="1"/>
  <c r="X75" i="13" a="1"/>
  <c r="X75" i="13" s="1"/>
  <c r="Y75" i="13" a="1"/>
  <c r="Y75" i="13" s="1"/>
  <c r="Z75" i="13" a="1"/>
  <c r="Z75" i="13" s="1"/>
  <c r="AA75" i="13" a="1"/>
  <c r="AA75" i="13" s="1"/>
  <c r="AC75" i="13" a="1"/>
  <c r="AC75" i="13" s="1"/>
  <c r="AB75" i="13" a="1"/>
  <c r="AB75" i="13" s="1"/>
  <c r="V71" i="13" a="1"/>
  <c r="V71" i="13" s="1"/>
  <c r="X71" i="13" a="1"/>
  <c r="X71" i="13" s="1"/>
  <c r="W71" i="13" a="1"/>
  <c r="W71" i="13" s="1"/>
  <c r="Z71" i="13" a="1"/>
  <c r="Z71" i="13" s="1"/>
  <c r="Y71" i="13" a="1"/>
  <c r="Y71" i="13" s="1"/>
  <c r="AB71" i="13" a="1"/>
  <c r="AB71" i="13" s="1"/>
  <c r="AC71" i="13" a="1"/>
  <c r="AC71" i="13" s="1"/>
  <c r="AA71" i="13" a="1"/>
  <c r="AA71" i="13" s="1"/>
  <c r="AC227" i="13" a="1"/>
  <c r="AC227" i="13" s="1"/>
  <c r="AC207" i="13" a="1"/>
  <c r="AC207" i="13" s="1"/>
  <c r="AC183" i="13" a="1"/>
  <c r="AC183" i="13" s="1"/>
  <c r="AC167" i="13" a="1"/>
  <c r="AC167" i="13" s="1"/>
  <c r="AC95" i="13" a="1"/>
  <c r="AC95" i="13" s="1"/>
  <c r="V325" i="13" a="1"/>
  <c r="V325" i="13" s="1"/>
  <c r="X325" i="13" a="1"/>
  <c r="X325" i="13" s="1"/>
  <c r="W325" i="13" a="1"/>
  <c r="W325" i="13" s="1"/>
  <c r="Y325" i="13" a="1"/>
  <c r="Y325" i="13" s="1"/>
  <c r="V317" i="13" a="1"/>
  <c r="V317" i="13" s="1"/>
  <c r="X317" i="13" a="1"/>
  <c r="X317" i="13" s="1"/>
  <c r="W317" i="13" a="1"/>
  <c r="W317" i="13" s="1"/>
  <c r="Y317" i="13" a="1"/>
  <c r="Y317" i="13" s="1"/>
  <c r="V303" i="13" a="1"/>
  <c r="V303" i="13" s="1"/>
  <c r="X303" i="13" a="1"/>
  <c r="X303" i="13" s="1"/>
  <c r="W303" i="13" a="1"/>
  <c r="W303" i="13" s="1"/>
  <c r="Y303" i="13" a="1"/>
  <c r="Y303" i="13" s="1"/>
  <c r="W292" i="13" a="1"/>
  <c r="W292" i="13" s="1"/>
  <c r="X292" i="13" a="1"/>
  <c r="X292" i="13" s="1"/>
  <c r="V292" i="13" a="1"/>
  <c r="V292" i="13" s="1"/>
  <c r="Y292" i="13" a="1"/>
  <c r="Y292" i="13" s="1"/>
  <c r="V286" i="13" a="1"/>
  <c r="V286" i="13" s="1"/>
  <c r="W286" i="13" a="1"/>
  <c r="W286" i="13" s="1"/>
  <c r="X286" i="13" a="1"/>
  <c r="X286" i="13" s="1"/>
  <c r="Y286" i="13" a="1"/>
  <c r="Y286" i="13" s="1"/>
  <c r="V278" i="13" a="1"/>
  <c r="V278" i="13" s="1"/>
  <c r="W278" i="13" a="1"/>
  <c r="W278" i="13" s="1"/>
  <c r="X278" i="13" a="1"/>
  <c r="X278" i="13" s="1"/>
  <c r="Y278" i="13" a="1"/>
  <c r="Y278" i="13" s="1"/>
  <c r="V270" i="13" a="1"/>
  <c r="V270" i="13" s="1"/>
  <c r="W270" i="13" a="1"/>
  <c r="W270" i="13" s="1"/>
  <c r="X270" i="13" a="1"/>
  <c r="X270" i="13" s="1"/>
  <c r="Y270" i="13" a="1"/>
  <c r="Y270" i="13" s="1"/>
  <c r="V266" i="13" a="1"/>
  <c r="V266" i="13" s="1"/>
  <c r="X266" i="13" a="1"/>
  <c r="X266" i="13" s="1"/>
  <c r="W266" i="13" a="1"/>
  <c r="W266" i="13" s="1"/>
  <c r="Y266" i="13" a="1"/>
  <c r="Y266" i="13" s="1"/>
  <c r="Z266" i="13" a="1"/>
  <c r="Z266" i="13" s="1"/>
  <c r="V254" i="13" a="1"/>
  <c r="V254" i="13" s="1"/>
  <c r="W254" i="13" a="1"/>
  <c r="W254" i="13" s="1"/>
  <c r="X254" i="13" a="1"/>
  <c r="X254" i="13" s="1"/>
  <c r="Y254" i="13" a="1"/>
  <c r="Y254" i="13" s="1"/>
  <c r="Z254" i="13" a="1"/>
  <c r="Z254" i="13" s="1"/>
  <c r="V246" i="13" a="1"/>
  <c r="V246" i="13" s="1"/>
  <c r="W246" i="13" a="1"/>
  <c r="W246" i="13" s="1"/>
  <c r="X246" i="13" a="1"/>
  <c r="X246" i="13" s="1"/>
  <c r="Y246" i="13" a="1"/>
  <c r="Y246" i="13" s="1"/>
  <c r="AA246" i="13" a="1"/>
  <c r="AA246" i="13" s="1"/>
  <c r="V238" i="13" a="1"/>
  <c r="V238" i="13" s="1"/>
  <c r="W238" i="13" a="1"/>
  <c r="W238" i="13" s="1"/>
  <c r="X238" i="13" a="1"/>
  <c r="X238" i="13" s="1"/>
  <c r="Y238" i="13" a="1"/>
  <c r="Y238" i="13" s="1"/>
  <c r="Z238" i="13" a="1"/>
  <c r="Z238" i="13" s="1"/>
  <c r="AA238" i="13" a="1"/>
  <c r="AA238" i="13" s="1"/>
  <c r="V230" i="13" a="1"/>
  <c r="V230" i="13" s="1"/>
  <c r="W230" i="13" a="1"/>
  <c r="W230" i="13" s="1"/>
  <c r="X230" i="13" a="1"/>
  <c r="X230" i="13" s="1"/>
  <c r="Y230" i="13" a="1"/>
  <c r="Y230" i="13" s="1"/>
  <c r="Z230" i="13" a="1"/>
  <c r="Z230" i="13" s="1"/>
  <c r="V222" i="13" a="1"/>
  <c r="V222" i="13" s="1"/>
  <c r="W222" i="13" a="1"/>
  <c r="W222" i="13" s="1"/>
  <c r="X222" i="13" a="1"/>
  <c r="X222" i="13" s="1"/>
  <c r="Y222" i="13" a="1"/>
  <c r="Y222" i="13" s="1"/>
  <c r="Z222" i="13" a="1"/>
  <c r="Z222" i="13" s="1"/>
  <c r="AA222" i="13" a="1"/>
  <c r="AA222" i="13" s="1"/>
  <c r="V218" i="13" a="1"/>
  <c r="V218" i="13" s="1"/>
  <c r="X218" i="13" a="1"/>
  <c r="X218" i="13" s="1"/>
  <c r="W218" i="13" a="1"/>
  <c r="W218" i="13" s="1"/>
  <c r="Y218" i="13" a="1"/>
  <c r="Y218" i="13" s="1"/>
  <c r="Z218" i="13" a="1"/>
  <c r="Z218" i="13" s="1"/>
  <c r="W210" i="13" a="1"/>
  <c r="W210" i="13" s="1"/>
  <c r="X210" i="13" a="1"/>
  <c r="X210" i="13" s="1"/>
  <c r="V210" i="13" a="1"/>
  <c r="V210" i="13" s="1"/>
  <c r="Z210" i="13" a="1"/>
  <c r="Z210" i="13" s="1"/>
  <c r="AA210" i="13" a="1"/>
  <c r="AA210" i="13" s="1"/>
  <c r="V202" i="13" a="1"/>
  <c r="V202" i="13" s="1"/>
  <c r="W202" i="13" a="1"/>
  <c r="W202" i="13" s="1"/>
  <c r="Z202" i="13" a="1"/>
  <c r="Z202" i="13" s="1"/>
  <c r="X202" i="13" a="1"/>
  <c r="X202" i="13" s="1"/>
  <c r="Y202" i="13" a="1"/>
  <c r="Y202" i="13" s="1"/>
  <c r="V198" i="13" a="1"/>
  <c r="V198" i="13" s="1"/>
  <c r="W198" i="13" a="1"/>
  <c r="W198" i="13" s="1"/>
  <c r="X198" i="13" a="1"/>
  <c r="X198" i="13" s="1"/>
  <c r="Y198" i="13" a="1"/>
  <c r="Y198" i="13" s="1"/>
  <c r="W194" i="13" a="1"/>
  <c r="W194" i="13" s="1"/>
  <c r="V194" i="13" a="1"/>
  <c r="V194" i="13" s="1"/>
  <c r="X194" i="13" a="1"/>
  <c r="X194" i="13" s="1"/>
  <c r="Y194" i="13" a="1"/>
  <c r="Y194" i="13" s="1"/>
  <c r="Z194" i="13" a="1"/>
  <c r="Z194" i="13" s="1"/>
  <c r="AA194" i="13" a="1"/>
  <c r="AA194" i="13" s="1"/>
  <c r="V186" i="13" a="1"/>
  <c r="V186" i="13" s="1"/>
  <c r="W186" i="13" a="1"/>
  <c r="W186" i="13" s="1"/>
  <c r="X186" i="13" a="1"/>
  <c r="X186" i="13" s="1"/>
  <c r="Y186" i="13" a="1"/>
  <c r="Y186" i="13" s="1"/>
  <c r="Z186" i="13" a="1"/>
  <c r="Z186" i="13" s="1"/>
  <c r="V182" i="13" a="1"/>
  <c r="V182" i="13" s="1"/>
  <c r="W182" i="13" a="1"/>
  <c r="W182" i="13" s="1"/>
  <c r="X182" i="13" a="1"/>
  <c r="X182" i="13" s="1"/>
  <c r="Y182" i="13" a="1"/>
  <c r="Y182" i="13" s="1"/>
  <c r="Z182" i="13" a="1"/>
  <c r="Z182" i="13" s="1"/>
  <c r="AA182" i="13" a="1"/>
  <c r="AA182" i="13" s="1"/>
  <c r="AB182" i="13" a="1"/>
  <c r="AB182" i="13" s="1"/>
  <c r="V174" i="13" a="1"/>
  <c r="V174" i="13" s="1"/>
  <c r="W174" i="13" a="1"/>
  <c r="W174" i="13" s="1"/>
  <c r="X174" i="13" a="1"/>
  <c r="X174" i="13" s="1"/>
  <c r="Z174" i="13" a="1"/>
  <c r="Z174" i="13" s="1"/>
  <c r="Y174" i="13" a="1"/>
  <c r="Y174" i="13" s="1"/>
  <c r="V170" i="13" a="1"/>
  <c r="V170" i="13" s="1"/>
  <c r="W170" i="13" a="1"/>
  <c r="W170" i="13" s="1"/>
  <c r="X170" i="13" a="1"/>
  <c r="X170" i="13" s="1"/>
  <c r="Z170" i="13" a="1"/>
  <c r="Z170" i="13" s="1"/>
  <c r="Y170" i="13" a="1"/>
  <c r="Y170" i="13" s="1"/>
  <c r="AA170" i="13" a="1"/>
  <c r="AA170" i="13" s="1"/>
  <c r="V166" i="13" a="1"/>
  <c r="V166" i="13" s="1"/>
  <c r="W166" i="13" a="1"/>
  <c r="W166" i="13" s="1"/>
  <c r="X166" i="13" a="1"/>
  <c r="X166" i="13" s="1"/>
  <c r="Z166" i="13" a="1"/>
  <c r="Z166" i="13" s="1"/>
  <c r="Y166" i="13" a="1"/>
  <c r="Y166" i="13" s="1"/>
  <c r="V162" i="13" a="1"/>
  <c r="V162" i="13" s="1"/>
  <c r="W162" i="13" a="1"/>
  <c r="W162" i="13" s="1"/>
  <c r="X162" i="13" a="1"/>
  <c r="X162" i="13" s="1"/>
  <c r="Z162" i="13" a="1"/>
  <c r="Z162" i="13" s="1"/>
  <c r="Y162" i="13" a="1"/>
  <c r="Y162" i="13" s="1"/>
  <c r="V158" i="13" a="1"/>
  <c r="V158" i="13" s="1"/>
  <c r="W158" i="13" a="1"/>
  <c r="W158" i="13" s="1"/>
  <c r="X158" i="13" a="1"/>
  <c r="X158" i="13" s="1"/>
  <c r="Y158" i="13" a="1"/>
  <c r="Y158" i="13" s="1"/>
  <c r="AA158" i="13" a="1"/>
  <c r="AA158" i="13" s="1"/>
  <c r="V154" i="13" a="1"/>
  <c r="V154" i="13" s="1"/>
  <c r="W154" i="13" a="1"/>
  <c r="W154" i="13" s="1"/>
  <c r="X154" i="13" a="1"/>
  <c r="X154" i="13" s="1"/>
  <c r="Y154" i="13" a="1"/>
  <c r="Y154" i="13" s="1"/>
  <c r="AB154" i="13" a="1"/>
  <c r="AB154" i="13" s="1"/>
  <c r="V150" i="13" a="1"/>
  <c r="V150" i="13" s="1"/>
  <c r="W150" i="13" a="1"/>
  <c r="W150" i="13" s="1"/>
  <c r="X150" i="13" a="1"/>
  <c r="X150" i="13" s="1"/>
  <c r="Y150" i="13" a="1"/>
  <c r="Y150" i="13" s="1"/>
  <c r="Z150" i="13" a="1"/>
  <c r="Z150" i="13" s="1"/>
  <c r="W146" i="13" a="1"/>
  <c r="W146" i="13" s="1"/>
  <c r="V146" i="13" a="1"/>
  <c r="V146" i="13" s="1"/>
  <c r="X146" i="13" a="1"/>
  <c r="X146" i="13" s="1"/>
  <c r="Z146" i="13" a="1"/>
  <c r="Z146" i="13" s="1"/>
  <c r="Y146" i="13" a="1"/>
  <c r="Y146" i="13" s="1"/>
  <c r="AA146" i="13" a="1"/>
  <c r="AA146" i="13" s="1"/>
  <c r="V110" i="13" a="1"/>
  <c r="V110" i="13" s="1"/>
  <c r="W110" i="13" a="1"/>
  <c r="W110" i="13" s="1"/>
  <c r="X110" i="13" a="1"/>
  <c r="X110" i="13" s="1"/>
  <c r="Z110" i="13" a="1"/>
  <c r="Z110" i="13" s="1"/>
  <c r="Y110" i="13" a="1"/>
  <c r="Y110" i="13" s="1"/>
  <c r="V106" i="13" a="1"/>
  <c r="V106" i="13" s="1"/>
  <c r="W106" i="13" a="1"/>
  <c r="W106" i="13" s="1"/>
  <c r="X106" i="13" a="1"/>
  <c r="X106" i="13" s="1"/>
  <c r="Z106" i="13" a="1"/>
  <c r="Z106" i="13" s="1"/>
  <c r="Y106" i="13" a="1"/>
  <c r="Y106" i="13" s="1"/>
  <c r="AB106" i="13" a="1"/>
  <c r="AB106" i="13" s="1"/>
  <c r="V98" i="13" a="1"/>
  <c r="V98" i="13" s="1"/>
  <c r="X98" i="13" a="1"/>
  <c r="X98" i="13" s="1"/>
  <c r="W98" i="13" a="1"/>
  <c r="W98" i="13" s="1"/>
  <c r="Y98" i="13" a="1"/>
  <c r="Y98" i="13" s="1"/>
  <c r="V90" i="13" a="1"/>
  <c r="V90" i="13" s="1"/>
  <c r="W90" i="13" a="1"/>
  <c r="W90" i="13" s="1"/>
  <c r="X90" i="13" a="1"/>
  <c r="X90" i="13" s="1"/>
  <c r="Y90" i="13" a="1"/>
  <c r="Y90" i="13" s="1"/>
  <c r="Z90" i="13" a="1"/>
  <c r="Z90" i="13" s="1"/>
  <c r="AA90" i="13" a="1"/>
  <c r="AA90" i="13" s="1"/>
  <c r="AB90" i="13" a="1"/>
  <c r="AB90" i="13" s="1"/>
  <c r="V82" i="13" a="1"/>
  <c r="V82" i="13" s="1"/>
  <c r="X82" i="13" a="1"/>
  <c r="X82" i="13" s="1"/>
  <c r="Z82" i="13" a="1"/>
  <c r="Z82" i="13" s="1"/>
  <c r="W82" i="13" a="1"/>
  <c r="W82" i="13" s="1"/>
  <c r="Y82" i="13" a="1"/>
  <c r="Y82" i="13" s="1"/>
  <c r="AA82" i="13" a="1"/>
  <c r="AA82" i="13" s="1"/>
  <c r="V74" i="13" a="1"/>
  <c r="V74" i="13" s="1"/>
  <c r="W74" i="13" a="1"/>
  <c r="W74" i="13" s="1"/>
  <c r="X74" i="13" a="1"/>
  <c r="X74" i="13" s="1"/>
  <c r="Z74" i="13" a="1"/>
  <c r="Z74" i="13" s="1"/>
  <c r="Y74" i="13" a="1"/>
  <c r="Y74" i="13" s="1"/>
  <c r="AB74" i="13" a="1"/>
  <c r="AB74" i="13" s="1"/>
  <c r="V70" i="13" a="1"/>
  <c r="V70" i="13" s="1"/>
  <c r="W70" i="13" a="1"/>
  <c r="W70" i="13" s="1"/>
  <c r="X70" i="13" a="1"/>
  <c r="X70" i="13" s="1"/>
  <c r="Y70" i="13" a="1"/>
  <c r="Y70" i="13" s="1"/>
  <c r="AA70" i="13" a="1"/>
  <c r="AA70" i="13" s="1"/>
  <c r="AB70" i="13" a="1"/>
  <c r="AB70" i="13" s="1"/>
  <c r="AC325" i="13" a="1"/>
  <c r="AC325" i="13" s="1"/>
  <c r="AC218" i="13" a="1"/>
  <c r="AC218" i="13" s="1"/>
  <c r="AC198" i="13" a="1"/>
  <c r="AC198" i="13" s="1"/>
  <c r="AC146" i="13" a="1"/>
  <c r="AC146" i="13" s="1"/>
  <c r="AC98" i="13" a="1"/>
  <c r="AC98" i="13" s="1"/>
  <c r="AC70" i="13" a="1"/>
  <c r="AC70" i="13" s="1"/>
  <c r="X321" i="13" a="1"/>
  <c r="X321" i="13" s="1"/>
  <c r="V321" i="13" a="1"/>
  <c r="V321" i="13" s="1"/>
  <c r="W321" i="13" a="1"/>
  <c r="W321" i="13" s="1"/>
  <c r="Y321" i="13" a="1"/>
  <c r="Y321" i="13" s="1"/>
  <c r="W313" i="13" a="1"/>
  <c r="W313" i="13" s="1"/>
  <c r="X313" i="13" a="1"/>
  <c r="X313" i="13" s="1"/>
  <c r="V313" i="13" a="1"/>
  <c r="V313" i="13" s="1"/>
  <c r="Y313" i="13" a="1"/>
  <c r="Y313" i="13" s="1"/>
  <c r="V307" i="13" a="1"/>
  <c r="V307" i="13" s="1"/>
  <c r="W307" i="13" a="1"/>
  <c r="W307" i="13" s="1"/>
  <c r="X307" i="13" a="1"/>
  <c r="X307" i="13" s="1"/>
  <c r="Y307" i="13" a="1"/>
  <c r="Y307" i="13" s="1"/>
  <c r="V296" i="13" a="1"/>
  <c r="V296" i="13" s="1"/>
  <c r="X296" i="13" a="1"/>
  <c r="X296" i="13" s="1"/>
  <c r="W296" i="13" a="1"/>
  <c r="W296" i="13" s="1"/>
  <c r="Y296" i="13" a="1"/>
  <c r="Y296" i="13" s="1"/>
  <c r="V289" i="13" a="1"/>
  <c r="V289" i="13" s="1"/>
  <c r="X289" i="13" a="1"/>
  <c r="X289" i="13" s="1"/>
  <c r="W289" i="13" a="1"/>
  <c r="W289" i="13" s="1"/>
  <c r="Y289" i="13" a="1"/>
  <c r="Y289" i="13" s="1"/>
  <c r="V282" i="13" a="1"/>
  <c r="V282" i="13" s="1"/>
  <c r="X282" i="13" a="1"/>
  <c r="X282" i="13" s="1"/>
  <c r="W282" i="13" a="1"/>
  <c r="W282" i="13" s="1"/>
  <c r="Y282" i="13" a="1"/>
  <c r="Y282" i="13" s="1"/>
  <c r="Z282" i="13" a="1"/>
  <c r="Z282" i="13" s="1"/>
  <c r="V274" i="13" a="1"/>
  <c r="V274" i="13" s="1"/>
  <c r="X274" i="13" a="1"/>
  <c r="X274" i="13" s="1"/>
  <c r="W274" i="13" a="1"/>
  <c r="W274" i="13" s="1"/>
  <c r="Y274" i="13" a="1"/>
  <c r="Y274" i="13" s="1"/>
  <c r="Z274" i="13" a="1"/>
  <c r="Z274" i="13" s="1"/>
  <c r="V262" i="13" a="1"/>
  <c r="V262" i="13" s="1"/>
  <c r="W262" i="13" a="1"/>
  <c r="W262" i="13" s="1"/>
  <c r="X262" i="13" a="1"/>
  <c r="X262" i="13" s="1"/>
  <c r="Y262" i="13" a="1"/>
  <c r="Y262" i="13" s="1"/>
  <c r="V258" i="13" a="1"/>
  <c r="V258" i="13" s="1"/>
  <c r="X258" i="13" a="1"/>
  <c r="X258" i="13" s="1"/>
  <c r="W258" i="13" a="1"/>
  <c r="W258" i="13" s="1"/>
  <c r="Y258" i="13" a="1"/>
  <c r="Y258" i="13" s="1"/>
  <c r="Z258" i="13" a="1"/>
  <c r="Z258" i="13" s="1"/>
  <c r="V250" i="13" a="1"/>
  <c r="V250" i="13" s="1"/>
  <c r="X250" i="13" a="1"/>
  <c r="X250" i="13" s="1"/>
  <c r="W250" i="13" a="1"/>
  <c r="W250" i="13" s="1"/>
  <c r="Y250" i="13" a="1"/>
  <c r="Y250" i="13" s="1"/>
  <c r="X242" i="13" a="1"/>
  <c r="X242" i="13" s="1"/>
  <c r="V242" i="13" a="1"/>
  <c r="V242" i="13" s="1"/>
  <c r="W242" i="13" a="1"/>
  <c r="W242" i="13" s="1"/>
  <c r="Y242" i="13" a="1"/>
  <c r="Y242" i="13" s="1"/>
  <c r="Z242" i="13" a="1"/>
  <c r="Z242" i="13" s="1"/>
  <c r="V234" i="13" a="1"/>
  <c r="V234" i="13" s="1"/>
  <c r="W234" i="13" a="1"/>
  <c r="W234" i="13" s="1"/>
  <c r="Y234" i="13" a="1"/>
  <c r="Y234" i="13" s="1"/>
  <c r="Z234" i="13" a="1"/>
  <c r="Z234" i="13" s="1"/>
  <c r="V226" i="13" a="1"/>
  <c r="V226" i="13" s="1"/>
  <c r="W226" i="13" a="1"/>
  <c r="W226" i="13" s="1"/>
  <c r="X226" i="13" a="1"/>
  <c r="X226" i="13" s="1"/>
  <c r="Y226" i="13" a="1"/>
  <c r="Y226" i="13" s="1"/>
  <c r="Z226" i="13" a="1"/>
  <c r="Z226" i="13" s="1"/>
  <c r="AA226" i="13" a="1"/>
  <c r="AA226" i="13" s="1"/>
  <c r="V214" i="13" a="1"/>
  <c r="V214" i="13" s="1"/>
  <c r="W214" i="13" a="1"/>
  <c r="W214" i="13" s="1"/>
  <c r="X214" i="13" a="1"/>
  <c r="X214" i="13" s="1"/>
  <c r="Y214" i="13" a="1"/>
  <c r="Y214" i="13" s="1"/>
  <c r="Z214" i="13" a="1"/>
  <c r="Z214" i="13" s="1"/>
  <c r="V206" i="13" a="1"/>
  <c r="V206" i="13" s="1"/>
  <c r="W206" i="13" a="1"/>
  <c r="W206" i="13" s="1"/>
  <c r="X206" i="13" a="1"/>
  <c r="X206" i="13" s="1"/>
  <c r="Z206" i="13" a="1"/>
  <c r="Z206" i="13" s="1"/>
  <c r="AA206" i="13" a="1"/>
  <c r="AA206" i="13" s="1"/>
  <c r="Y206" i="13" a="1"/>
  <c r="Y206" i="13" s="1"/>
  <c r="V190" i="13" a="1"/>
  <c r="V190" i="13" s="1"/>
  <c r="X190" i="13" a="1"/>
  <c r="X190" i="13" s="1"/>
  <c r="Y190" i="13" a="1"/>
  <c r="Y190" i="13" s="1"/>
  <c r="W190" i="13" a="1"/>
  <c r="W190" i="13" s="1"/>
  <c r="Z190" i="13" a="1"/>
  <c r="Z190" i="13" s="1"/>
  <c r="V178" i="13" a="1"/>
  <c r="V178" i="13" s="1"/>
  <c r="W178" i="13" a="1"/>
  <c r="W178" i="13" s="1"/>
  <c r="X178" i="13" a="1"/>
  <c r="X178" i="13" s="1"/>
  <c r="Y178" i="13" a="1"/>
  <c r="Y178" i="13" s="1"/>
  <c r="Z178" i="13" a="1"/>
  <c r="Z178" i="13" s="1"/>
  <c r="V142" i="13" a="1"/>
  <c r="V142" i="13" s="1"/>
  <c r="W142" i="13" a="1"/>
  <c r="W142" i="13" s="1"/>
  <c r="X142" i="13" a="1"/>
  <c r="X142" i="13" s="1"/>
  <c r="Z142" i="13" a="1"/>
  <c r="Z142" i="13" s="1"/>
  <c r="V138" i="13" a="1"/>
  <c r="V138" i="13" s="1"/>
  <c r="W138" i="13" a="1"/>
  <c r="W138" i="13" s="1"/>
  <c r="X138" i="13" a="1"/>
  <c r="X138" i="13" s="1"/>
  <c r="Z138" i="13" a="1"/>
  <c r="Z138" i="13" s="1"/>
  <c r="Y138" i="13" a="1"/>
  <c r="Y138" i="13" s="1"/>
  <c r="V134" i="13" a="1"/>
  <c r="V134" i="13" s="1"/>
  <c r="W134" i="13" a="1"/>
  <c r="W134" i="13" s="1"/>
  <c r="Z134" i="13" a="1"/>
  <c r="Z134" i="13" s="1"/>
  <c r="Y134" i="13" a="1"/>
  <c r="Y134" i="13" s="1"/>
  <c r="X134" i="13" a="1"/>
  <c r="X134" i="13" s="1"/>
  <c r="AA134" i="13" a="1"/>
  <c r="AA134" i="13" s="1"/>
  <c r="AB134" i="13" a="1"/>
  <c r="AB134" i="13" s="1"/>
  <c r="V130" i="13" a="1"/>
  <c r="V130" i="13" s="1"/>
  <c r="W130" i="13" a="1"/>
  <c r="W130" i="13" s="1"/>
  <c r="X130" i="13" a="1"/>
  <c r="X130" i="13" s="1"/>
  <c r="Z130" i="13" a="1"/>
  <c r="Z130" i="13" s="1"/>
  <c r="Y130" i="13" a="1"/>
  <c r="Y130" i="13" s="1"/>
  <c r="V126" i="13" a="1"/>
  <c r="V126" i="13" s="1"/>
  <c r="W126" i="13" a="1"/>
  <c r="W126" i="13" s="1"/>
  <c r="X126" i="13" a="1"/>
  <c r="X126" i="13" s="1"/>
  <c r="Y126" i="13" a="1"/>
  <c r="Y126" i="13" s="1"/>
  <c r="Z126" i="13" a="1"/>
  <c r="Z126" i="13" s="1"/>
  <c r="AA126" i="13" a="1"/>
  <c r="AA126" i="13" s="1"/>
  <c r="V122" i="13" a="1"/>
  <c r="V122" i="13" s="1"/>
  <c r="W122" i="13" a="1"/>
  <c r="W122" i="13" s="1"/>
  <c r="X122" i="13" a="1"/>
  <c r="X122" i="13" s="1"/>
  <c r="Y122" i="13" a="1"/>
  <c r="Y122" i="13" s="1"/>
  <c r="Z122" i="13" a="1"/>
  <c r="Z122" i="13" s="1"/>
  <c r="AA122" i="13" a="1"/>
  <c r="AA122" i="13" s="1"/>
  <c r="V118" i="13" a="1"/>
  <c r="V118" i="13" s="1"/>
  <c r="W118" i="13" a="1"/>
  <c r="W118" i="13" s="1"/>
  <c r="X118" i="13" a="1"/>
  <c r="X118" i="13" s="1"/>
  <c r="Y118" i="13" a="1"/>
  <c r="Y118" i="13" s="1"/>
  <c r="Z118" i="13" a="1"/>
  <c r="Z118" i="13" s="1"/>
  <c r="V114" i="13" a="1"/>
  <c r="V114" i="13" s="1"/>
  <c r="W114" i="13" a="1"/>
  <c r="W114" i="13" s="1"/>
  <c r="X114" i="13" a="1"/>
  <c r="X114" i="13" s="1"/>
  <c r="Z114" i="13" a="1"/>
  <c r="Z114" i="13" s="1"/>
  <c r="AA114" i="13" a="1"/>
  <c r="AA114" i="13" s="1"/>
  <c r="V102" i="13" a="1"/>
  <c r="V102" i="13" s="1"/>
  <c r="X102" i="13" a="1"/>
  <c r="X102" i="13" s="1"/>
  <c r="W102" i="13" a="1"/>
  <c r="W102" i="13" s="1"/>
  <c r="Y102" i="13" a="1"/>
  <c r="Y102" i="13" s="1"/>
  <c r="AA102" i="13" a="1"/>
  <c r="AA102" i="13" s="1"/>
  <c r="AB102" i="13" a="1"/>
  <c r="AB102" i="13" s="1"/>
  <c r="V94" i="13" a="1"/>
  <c r="V94" i="13" s="1"/>
  <c r="W94" i="13" a="1"/>
  <c r="W94" i="13" s="1"/>
  <c r="X94" i="13" a="1"/>
  <c r="X94" i="13" s="1"/>
  <c r="Y94" i="13" a="1"/>
  <c r="Y94" i="13" s="1"/>
  <c r="Z94" i="13" a="1"/>
  <c r="Z94" i="13" s="1"/>
  <c r="AA94" i="13" a="1"/>
  <c r="AA94" i="13" s="1"/>
  <c r="V86" i="13" a="1"/>
  <c r="V86" i="13" s="1"/>
  <c r="W86" i="13" a="1"/>
  <c r="W86" i="13" s="1"/>
  <c r="X86" i="13" a="1"/>
  <c r="X86" i="13" s="1"/>
  <c r="Y86" i="13" a="1"/>
  <c r="Y86" i="13" s="1"/>
  <c r="Z86" i="13" a="1"/>
  <c r="Z86" i="13" s="1"/>
  <c r="AB86" i="13" a="1"/>
  <c r="AB86" i="13" s="1"/>
  <c r="V78" i="13" a="1"/>
  <c r="V78" i="13" s="1"/>
  <c r="W78" i="13" a="1"/>
  <c r="W78" i="13" s="1"/>
  <c r="X78" i="13" a="1"/>
  <c r="X78" i="13" s="1"/>
  <c r="Y78" i="13" a="1"/>
  <c r="Y78" i="13" s="1"/>
  <c r="Z78" i="13" a="1"/>
  <c r="Z78" i="13" s="1"/>
  <c r="AC317" i="13" a="1"/>
  <c r="AC317" i="13" s="1"/>
  <c r="AC303" i="13" a="1"/>
  <c r="AC303" i="13" s="1"/>
  <c r="AC296" i="13" a="1"/>
  <c r="AC296" i="13" s="1"/>
  <c r="AC289" i="13" a="1"/>
  <c r="AC289" i="13" s="1"/>
  <c r="AC282" i="13" a="1"/>
  <c r="AC282" i="13" s="1"/>
  <c r="AC274" i="13" a="1"/>
  <c r="AC274" i="13" s="1"/>
  <c r="AC266" i="13" a="1"/>
  <c r="AC266" i="13" s="1"/>
  <c r="AC258" i="13" a="1"/>
  <c r="AC258" i="13" s="1"/>
  <c r="AC250" i="13" a="1"/>
  <c r="AC250" i="13" s="1"/>
  <c r="AC230" i="13" a="1"/>
  <c r="AC230" i="13" s="1"/>
  <c r="AC182" i="13" a="1"/>
  <c r="AC182" i="13" s="1"/>
  <c r="AC166" i="13" a="1"/>
  <c r="AC166" i="13" s="1"/>
  <c r="AC130" i="13" a="1"/>
  <c r="AC130" i="13" s="1"/>
  <c r="AC94" i="13" a="1"/>
  <c r="AC94" i="13" s="1"/>
  <c r="AB230" i="13" a="1"/>
  <c r="AB230" i="13" s="1"/>
  <c r="AB210" i="13" a="1"/>
  <c r="AB210" i="13" s="1"/>
  <c r="AB206" i="13" a="1"/>
  <c r="AB206" i="13" s="1"/>
  <c r="AB186" i="13" a="1"/>
  <c r="AB186" i="13" s="1"/>
  <c r="AB158" i="13" a="1"/>
  <c r="AB158" i="13" s="1"/>
  <c r="AB126" i="13" a="1"/>
  <c r="AB126" i="13" s="1"/>
  <c r="AB122" i="13" a="1"/>
  <c r="AB122" i="13" s="1"/>
  <c r="AB94" i="13" a="1"/>
  <c r="AB94" i="13" s="1"/>
  <c r="AA325" i="13" a="1"/>
  <c r="AA325" i="13" s="1"/>
  <c r="AA317" i="13" a="1"/>
  <c r="AA317" i="13" s="1"/>
  <c r="AA303" i="13" a="1"/>
  <c r="AA303" i="13" s="1"/>
  <c r="AA296" i="13" a="1"/>
  <c r="AA296" i="13" s="1"/>
  <c r="AA289" i="13" a="1"/>
  <c r="AA289" i="13" s="1"/>
  <c r="AA282" i="13" a="1"/>
  <c r="AA282" i="13" s="1"/>
  <c r="AA274" i="13" a="1"/>
  <c r="AA274" i="13" s="1"/>
  <c r="AA266" i="13" a="1"/>
  <c r="AA266" i="13" s="1"/>
  <c r="AA258" i="13" a="1"/>
  <c r="AA258" i="13" s="1"/>
  <c r="AA250" i="13" a="1"/>
  <c r="AA250" i="13" s="1"/>
  <c r="AA214" i="13" a="1"/>
  <c r="AA214" i="13" s="1"/>
  <c r="AA118" i="13" a="1"/>
  <c r="AA118" i="13" s="1"/>
  <c r="AA106" i="13" a="1"/>
  <c r="AA106" i="13" s="1"/>
  <c r="Z321" i="13" a="1"/>
  <c r="Z321" i="13" s="1"/>
  <c r="Z313" i="13" a="1"/>
  <c r="Z313" i="13" s="1"/>
  <c r="Z307" i="13" a="1"/>
  <c r="Z307" i="13" s="1"/>
  <c r="Z292" i="13" a="1"/>
  <c r="Z292" i="13" s="1"/>
  <c r="Z246" i="13" a="1"/>
  <c r="Z246" i="13" s="1"/>
  <c r="V324" i="13" a="1"/>
  <c r="V324" i="13" s="1"/>
  <c r="W324" i="13" a="1"/>
  <c r="W324" i="13" s="1"/>
  <c r="Y324" i="13" a="1"/>
  <c r="Y324" i="13" s="1"/>
  <c r="X324" i="13" a="1"/>
  <c r="X324" i="13" s="1"/>
  <c r="Z324" i="13" a="1"/>
  <c r="Z324" i="13" s="1"/>
  <c r="AA324" i="13" a="1"/>
  <c r="AA324" i="13" s="1"/>
  <c r="V320" i="13" a="1"/>
  <c r="V320" i="13" s="1"/>
  <c r="W320" i="13" a="1"/>
  <c r="W320" i="13" s="1"/>
  <c r="Y320" i="13" a="1"/>
  <c r="Y320" i="13" s="1"/>
  <c r="Z320" i="13" a="1"/>
  <c r="Z320" i="13" s="1"/>
  <c r="AA320" i="13" a="1"/>
  <c r="AA320" i="13" s="1"/>
  <c r="V316" i="13" a="1"/>
  <c r="V316" i="13" s="1"/>
  <c r="W316" i="13" a="1"/>
  <c r="W316" i="13" s="1"/>
  <c r="X316" i="13" a="1"/>
  <c r="X316" i="13" s="1"/>
  <c r="Y316" i="13" a="1"/>
  <c r="Y316" i="13" s="1"/>
  <c r="Z316" i="13" a="1"/>
  <c r="Z316" i="13" s="1"/>
  <c r="AA316" i="13" a="1"/>
  <c r="AA316" i="13" s="1"/>
  <c r="V312" i="13" a="1"/>
  <c r="V312" i="13" s="1"/>
  <c r="W312" i="13" a="1"/>
  <c r="W312" i="13" s="1"/>
  <c r="Y312" i="13" a="1"/>
  <c r="Y312" i="13" s="1"/>
  <c r="X312" i="13" a="1"/>
  <c r="X312" i="13" s="1"/>
  <c r="Z312" i="13" a="1"/>
  <c r="Z312" i="13" s="1"/>
  <c r="AA312" i="13" a="1"/>
  <c r="AA312" i="13" s="1"/>
  <c r="V310" i="13" a="1"/>
  <c r="V310" i="13" s="1"/>
  <c r="W310" i="13" a="1"/>
  <c r="W310" i="13" s="1"/>
  <c r="Y310" i="13" a="1"/>
  <c r="Y310" i="13" s="1"/>
  <c r="X310" i="13" a="1"/>
  <c r="X310" i="13" s="1"/>
  <c r="Z310" i="13" a="1"/>
  <c r="Z310" i="13" s="1"/>
  <c r="AA310" i="13" a="1"/>
  <c r="AA310" i="13" s="1"/>
  <c r="W306" i="13" a="1"/>
  <c r="W306" i="13" s="1"/>
  <c r="V306" i="13" a="1"/>
  <c r="V306" i="13" s="1"/>
  <c r="X306" i="13" a="1"/>
  <c r="X306" i="13" s="1"/>
  <c r="Y306" i="13" a="1"/>
  <c r="Y306" i="13" s="1"/>
  <c r="Z306" i="13" a="1"/>
  <c r="Z306" i="13" s="1"/>
  <c r="AA306" i="13" a="1"/>
  <c r="AA306" i="13" s="1"/>
  <c r="W302" i="13" a="1"/>
  <c r="W302" i="13" s="1"/>
  <c r="V302" i="13" a="1"/>
  <c r="V302" i="13" s="1"/>
  <c r="Y302" i="13" a="1"/>
  <c r="Y302" i="13" s="1"/>
  <c r="X302" i="13" a="1"/>
  <c r="X302" i="13" s="1"/>
  <c r="Z302" i="13" a="1"/>
  <c r="Z302" i="13" s="1"/>
  <c r="AA302" i="13" a="1"/>
  <c r="AA302" i="13" s="1"/>
  <c r="W299" i="13" a="1"/>
  <c r="W299" i="13" s="1"/>
  <c r="X299" i="13" a="1"/>
  <c r="X299" i="13" s="1"/>
  <c r="Y299" i="13" a="1"/>
  <c r="Y299" i="13" s="1"/>
  <c r="V299" i="13" a="1"/>
  <c r="V299" i="13" s="1"/>
  <c r="Z299" i="13" a="1"/>
  <c r="Z299" i="13" s="1"/>
  <c r="AA299" i="13" a="1"/>
  <c r="AA299" i="13" s="1"/>
  <c r="V295" i="13" a="1"/>
  <c r="V295" i="13" s="1"/>
  <c r="W295" i="13" a="1"/>
  <c r="W295" i="13" s="1"/>
  <c r="Y295" i="13" a="1"/>
  <c r="Y295" i="13" s="1"/>
  <c r="X295" i="13" a="1"/>
  <c r="X295" i="13" s="1"/>
  <c r="Z295" i="13" a="1"/>
  <c r="Z295" i="13" s="1"/>
  <c r="AA295" i="13" a="1"/>
  <c r="AA295" i="13" s="1"/>
  <c r="V288" i="13" a="1"/>
  <c r="V288" i="13" s="1"/>
  <c r="W288" i="13" a="1"/>
  <c r="W288" i="13" s="1"/>
  <c r="Y288" i="13" a="1"/>
  <c r="Y288" i="13" s="1"/>
  <c r="X288" i="13" a="1"/>
  <c r="X288" i="13" s="1"/>
  <c r="Z288" i="13" a="1"/>
  <c r="Z288" i="13" s="1"/>
  <c r="AA288" i="13" a="1"/>
  <c r="AA288" i="13" s="1"/>
  <c r="V285" i="13" a="1"/>
  <c r="V285" i="13" s="1"/>
  <c r="W285" i="13" a="1"/>
  <c r="W285" i="13" s="1"/>
  <c r="X285" i="13" a="1"/>
  <c r="X285" i="13" s="1"/>
  <c r="Y285" i="13" a="1"/>
  <c r="Y285" i="13" s="1"/>
  <c r="Z285" i="13" a="1"/>
  <c r="Z285" i="13" s="1"/>
  <c r="AA285" i="13" a="1"/>
  <c r="AA285" i="13" s="1"/>
  <c r="W281" i="13" a="1"/>
  <c r="W281" i="13" s="1"/>
  <c r="V281" i="13" a="1"/>
  <c r="V281" i="13" s="1"/>
  <c r="Y281" i="13" a="1"/>
  <c r="Y281" i="13" s="1"/>
  <c r="X281" i="13" a="1"/>
  <c r="X281" i="13" s="1"/>
  <c r="Z281" i="13" a="1"/>
  <c r="Z281" i="13" s="1"/>
  <c r="AA281" i="13" a="1"/>
  <c r="AA281" i="13" s="1"/>
  <c r="V277" i="13" a="1"/>
  <c r="V277" i="13" s="1"/>
  <c r="W277" i="13" a="1"/>
  <c r="W277" i="13" s="1"/>
  <c r="X277" i="13" a="1"/>
  <c r="X277" i="13" s="1"/>
  <c r="Y277" i="13" a="1"/>
  <c r="Y277" i="13" s="1"/>
  <c r="Z277" i="13" a="1"/>
  <c r="Z277" i="13" s="1"/>
  <c r="AA277" i="13" a="1"/>
  <c r="AA277" i="13" s="1"/>
  <c r="W273" i="13" a="1"/>
  <c r="W273" i="13" s="1"/>
  <c r="V273" i="13" a="1"/>
  <c r="V273" i="13" s="1"/>
  <c r="Y273" i="13" a="1"/>
  <c r="Y273" i="13" s="1"/>
  <c r="X273" i="13" a="1"/>
  <c r="X273" i="13" s="1"/>
  <c r="Z273" i="13" a="1"/>
  <c r="Z273" i="13" s="1"/>
  <c r="AA273" i="13" a="1"/>
  <c r="AA273" i="13" s="1"/>
  <c r="V269" i="13" a="1"/>
  <c r="V269" i="13" s="1"/>
  <c r="W269" i="13" a="1"/>
  <c r="W269" i="13" s="1"/>
  <c r="X269" i="13" a="1"/>
  <c r="X269" i="13" s="1"/>
  <c r="Y269" i="13" a="1"/>
  <c r="Y269" i="13" s="1"/>
  <c r="Z269" i="13" a="1"/>
  <c r="Z269" i="13" s="1"/>
  <c r="AA269" i="13" a="1"/>
  <c r="AA269" i="13" s="1"/>
  <c r="V265" i="13" a="1"/>
  <c r="V265" i="13" s="1"/>
  <c r="W265" i="13" a="1"/>
  <c r="W265" i="13" s="1"/>
  <c r="Y265" i="13" a="1"/>
  <c r="Y265" i="13" s="1"/>
  <c r="X265" i="13" a="1"/>
  <c r="X265" i="13" s="1"/>
  <c r="Z265" i="13" a="1"/>
  <c r="Z265" i="13" s="1"/>
  <c r="AA265" i="13" a="1"/>
  <c r="AA265" i="13" s="1"/>
  <c r="V261" i="13" a="1"/>
  <c r="V261" i="13" s="1"/>
  <c r="W261" i="13" a="1"/>
  <c r="W261" i="13" s="1"/>
  <c r="X261" i="13" a="1"/>
  <c r="X261" i="13" s="1"/>
  <c r="Y261" i="13" a="1"/>
  <c r="Y261" i="13" s="1"/>
  <c r="Z261" i="13" a="1"/>
  <c r="Z261" i="13" s="1"/>
  <c r="AA261" i="13" a="1"/>
  <c r="AA261" i="13" s="1"/>
  <c r="V257" i="13" a="1"/>
  <c r="V257" i="13" s="1"/>
  <c r="W257" i="13" a="1"/>
  <c r="W257" i="13" s="1"/>
  <c r="Y257" i="13" a="1"/>
  <c r="Y257" i="13" s="1"/>
  <c r="X257" i="13" a="1"/>
  <c r="X257" i="13" s="1"/>
  <c r="Z257" i="13" a="1"/>
  <c r="Z257" i="13" s="1"/>
  <c r="AA257" i="13" a="1"/>
  <c r="AA257" i="13" s="1"/>
  <c r="V253" i="13" a="1"/>
  <c r="V253" i="13" s="1"/>
  <c r="W253" i="13" a="1"/>
  <c r="W253" i="13" s="1"/>
  <c r="X253" i="13" a="1"/>
  <c r="X253" i="13" s="1"/>
  <c r="Y253" i="13" a="1"/>
  <c r="Y253" i="13" s="1"/>
  <c r="Z253" i="13" a="1"/>
  <c r="Z253" i="13" s="1"/>
  <c r="AA253" i="13" a="1"/>
  <c r="AA253" i="13" s="1"/>
  <c r="V249" i="13" a="1"/>
  <c r="V249" i="13" s="1"/>
  <c r="W249" i="13" a="1"/>
  <c r="W249" i="13" s="1"/>
  <c r="Y249" i="13" a="1"/>
  <c r="Y249" i="13" s="1"/>
  <c r="Z249" i="13" a="1"/>
  <c r="Z249" i="13" s="1"/>
  <c r="X249" i="13" a="1"/>
  <c r="X249" i="13" s="1"/>
  <c r="AA249" i="13" a="1"/>
  <c r="AA249" i="13" s="1"/>
  <c r="V245" i="13" a="1"/>
  <c r="V245" i="13" s="1"/>
  <c r="W245" i="13" a="1"/>
  <c r="W245" i="13" s="1"/>
  <c r="Y245" i="13" a="1"/>
  <c r="Y245" i="13" s="1"/>
  <c r="X245" i="13" a="1"/>
  <c r="X245" i="13" s="1"/>
  <c r="Z245" i="13" a="1"/>
  <c r="Z245" i="13" s="1"/>
  <c r="V241" i="13" a="1"/>
  <c r="V241" i="13" s="1"/>
  <c r="W241" i="13" a="1"/>
  <c r="W241" i="13" s="1"/>
  <c r="Y241" i="13" a="1"/>
  <c r="Y241" i="13" s="1"/>
  <c r="X241" i="13" a="1"/>
  <c r="X241" i="13" s="1"/>
  <c r="Z241" i="13" a="1"/>
  <c r="Z241" i="13" s="1"/>
  <c r="AA241" i="13" a="1"/>
  <c r="AA241" i="13" s="1"/>
  <c r="V237" i="13" a="1"/>
  <c r="V237" i="13" s="1"/>
  <c r="W237" i="13" a="1"/>
  <c r="W237" i="13" s="1"/>
  <c r="X237" i="13" a="1"/>
  <c r="X237" i="13" s="1"/>
  <c r="Y237" i="13" a="1"/>
  <c r="Y237" i="13" s="1"/>
  <c r="Z237" i="13" a="1"/>
  <c r="Z237" i="13" s="1"/>
  <c r="V233" i="13" a="1"/>
  <c r="V233" i="13" s="1"/>
  <c r="W233" i="13" a="1"/>
  <c r="W233" i="13" s="1"/>
  <c r="X233" i="13" a="1"/>
  <c r="X233" i="13" s="1"/>
  <c r="Y233" i="13" a="1"/>
  <c r="Y233" i="13" s="1"/>
  <c r="W229" i="13" a="1"/>
  <c r="W229" i="13" s="1"/>
  <c r="V229" i="13" a="1"/>
  <c r="V229" i="13" s="1"/>
  <c r="X229" i="13" a="1"/>
  <c r="X229" i="13" s="1"/>
  <c r="Y229" i="13" a="1"/>
  <c r="Y229" i="13" s="1"/>
  <c r="Z229" i="13" a="1"/>
  <c r="Z229" i="13" s="1"/>
  <c r="AA229" i="13" a="1"/>
  <c r="AA229" i="13" s="1"/>
  <c r="V225" i="13" a="1"/>
  <c r="V225" i="13" s="1"/>
  <c r="W225" i="13" a="1"/>
  <c r="W225" i="13" s="1"/>
  <c r="X225" i="13" a="1"/>
  <c r="X225" i="13" s="1"/>
  <c r="Y225" i="13" a="1"/>
  <c r="Y225" i="13" s="1"/>
  <c r="Z225" i="13" a="1"/>
  <c r="Z225" i="13" s="1"/>
  <c r="AA225" i="13" a="1"/>
  <c r="AA225" i="13" s="1"/>
  <c r="V221" i="13" a="1"/>
  <c r="V221" i="13" s="1"/>
  <c r="W221" i="13" a="1"/>
  <c r="W221" i="13" s="1"/>
  <c r="X221" i="13" a="1"/>
  <c r="X221" i="13" s="1"/>
  <c r="Y221" i="13" a="1"/>
  <c r="Y221" i="13" s="1"/>
  <c r="Z221" i="13" a="1"/>
  <c r="Z221" i="13" s="1"/>
  <c r="V217" i="13" a="1"/>
  <c r="V217" i="13" s="1"/>
  <c r="W217" i="13" a="1"/>
  <c r="W217" i="13" s="1"/>
  <c r="X217" i="13" a="1"/>
  <c r="X217" i="13" s="1"/>
  <c r="Y217" i="13" a="1"/>
  <c r="Y217" i="13" s="1"/>
  <c r="Z217" i="13" a="1"/>
  <c r="Z217" i="13" s="1"/>
  <c r="V213" i="13" a="1"/>
  <c r="V213" i="13" s="1"/>
  <c r="W213" i="13" a="1"/>
  <c r="W213" i="13" s="1"/>
  <c r="X213" i="13" a="1"/>
  <c r="X213" i="13" s="1"/>
  <c r="Z213" i="13" a="1"/>
  <c r="Z213" i="13" s="1"/>
  <c r="AA213" i="13" a="1"/>
  <c r="AA213" i="13" s="1"/>
  <c r="V209" i="13" a="1"/>
  <c r="V209" i="13" s="1"/>
  <c r="W209" i="13" a="1"/>
  <c r="W209" i="13" s="1"/>
  <c r="X209" i="13" a="1"/>
  <c r="X209" i="13" s="1"/>
  <c r="Z209" i="13" a="1"/>
  <c r="Z209" i="13" s="1"/>
  <c r="Y209" i="13" a="1"/>
  <c r="Y209" i="13" s="1"/>
  <c r="AA209" i="13" a="1"/>
  <c r="AA209" i="13" s="1"/>
  <c r="V205" i="13" a="1"/>
  <c r="V205" i="13" s="1"/>
  <c r="W205" i="13" a="1"/>
  <c r="W205" i="13" s="1"/>
  <c r="Z205" i="13" a="1"/>
  <c r="Z205" i="13" s="1"/>
  <c r="Y205" i="13" a="1"/>
  <c r="Y205" i="13" s="1"/>
  <c r="X205" i="13" a="1"/>
  <c r="X205" i="13" s="1"/>
  <c r="V201" i="13" a="1"/>
  <c r="V201" i="13" s="1"/>
  <c r="W201" i="13" a="1"/>
  <c r="W201" i="13" s="1"/>
  <c r="X201" i="13" a="1"/>
  <c r="X201" i="13" s="1"/>
  <c r="Y201" i="13" a="1"/>
  <c r="Y201" i="13" s="1"/>
  <c r="Z201" i="13" a="1"/>
  <c r="Z201" i="13" s="1"/>
  <c r="V197" i="13" a="1"/>
  <c r="V197" i="13" s="1"/>
  <c r="W197" i="13" a="1"/>
  <c r="W197" i="13" s="1"/>
  <c r="X197" i="13" a="1"/>
  <c r="X197" i="13" s="1"/>
  <c r="Y197" i="13" a="1"/>
  <c r="Y197" i="13" s="1"/>
  <c r="Z197" i="13" a="1"/>
  <c r="Z197" i="13" s="1"/>
  <c r="AA197" i="13" a="1"/>
  <c r="AA197" i="13" s="1"/>
  <c r="V193" i="13" a="1"/>
  <c r="V193" i="13" s="1"/>
  <c r="W193" i="13" a="1"/>
  <c r="W193" i="13" s="1"/>
  <c r="X193" i="13" a="1"/>
  <c r="X193" i="13" s="1"/>
  <c r="Y193" i="13" a="1"/>
  <c r="Y193" i="13" s="1"/>
  <c r="Z193" i="13" a="1"/>
  <c r="Z193" i="13" s="1"/>
  <c r="AA193" i="13" a="1"/>
  <c r="AA193" i="13" s="1"/>
  <c r="V189" i="13" a="1"/>
  <c r="V189" i="13" s="1"/>
  <c r="W189" i="13" a="1"/>
  <c r="W189" i="13" s="1"/>
  <c r="X189" i="13" a="1"/>
  <c r="X189" i="13" s="1"/>
  <c r="Y189" i="13" a="1"/>
  <c r="Y189" i="13" s="1"/>
  <c r="Z189" i="13" a="1"/>
  <c r="Z189" i="13" s="1"/>
  <c r="V185" i="13" a="1"/>
  <c r="V185" i="13" s="1"/>
  <c r="W185" i="13" a="1"/>
  <c r="W185" i="13" s="1"/>
  <c r="X185" i="13" a="1"/>
  <c r="X185" i="13" s="1"/>
  <c r="Z185" i="13" a="1"/>
  <c r="Z185" i="13" s="1"/>
  <c r="AA185" i="13" a="1"/>
  <c r="AA185" i="13" s="1"/>
  <c r="W181" i="13" a="1"/>
  <c r="W181" i="13" s="1"/>
  <c r="V181" i="13" a="1"/>
  <c r="V181" i="13" s="1"/>
  <c r="X181" i="13" a="1"/>
  <c r="X181" i="13" s="1"/>
  <c r="V177" i="13" a="1"/>
  <c r="V177" i="13" s="1"/>
  <c r="W177" i="13" a="1"/>
  <c r="W177" i="13" s="1"/>
  <c r="Y177" i="13" a="1"/>
  <c r="Y177" i="13" s="1"/>
  <c r="Z177" i="13" a="1"/>
  <c r="Z177" i="13" s="1"/>
  <c r="V173" i="13" a="1"/>
  <c r="V173" i="13" s="1"/>
  <c r="W173" i="13" a="1"/>
  <c r="W173" i="13" s="1"/>
  <c r="Z173" i="13" a="1"/>
  <c r="Z173" i="13" s="1"/>
  <c r="X173" i="13" a="1"/>
  <c r="X173" i="13" s="1"/>
  <c r="Y173" i="13" a="1"/>
  <c r="Y173" i="13" s="1"/>
  <c r="AA173" i="13" a="1"/>
  <c r="AA173" i="13" s="1"/>
  <c r="V169" i="13" a="1"/>
  <c r="V169" i="13" s="1"/>
  <c r="W169" i="13" a="1"/>
  <c r="W169" i="13" s="1"/>
  <c r="X169" i="13" a="1"/>
  <c r="X169" i="13" s="1"/>
  <c r="Z169" i="13" a="1"/>
  <c r="Z169" i="13" s="1"/>
  <c r="Y169" i="13" a="1"/>
  <c r="Y169" i="13" s="1"/>
  <c r="AA169" i="13" a="1"/>
  <c r="AA169" i="13" s="1"/>
  <c r="V165" i="13" a="1"/>
  <c r="V165" i="13" s="1"/>
  <c r="W165" i="13" a="1"/>
  <c r="W165" i="13" s="1"/>
  <c r="X165" i="13" a="1"/>
  <c r="X165" i="13" s="1"/>
  <c r="Z165" i="13" a="1"/>
  <c r="Z165" i="13" s="1"/>
  <c r="Y165" i="13" a="1"/>
  <c r="Y165" i="13" s="1"/>
  <c r="V161" i="13" a="1"/>
  <c r="V161" i="13" s="1"/>
  <c r="X161" i="13" a="1"/>
  <c r="X161" i="13" s="1"/>
  <c r="W161" i="13" a="1"/>
  <c r="W161" i="13" s="1"/>
  <c r="Y161" i="13" a="1"/>
  <c r="Y161" i="13" s="1"/>
  <c r="Z161" i="13" a="1"/>
  <c r="Z161" i="13" s="1"/>
  <c r="AB161" i="13" a="1"/>
  <c r="AB161" i="13" s="1"/>
  <c r="AA161" i="13" a="1"/>
  <c r="AA161" i="13" s="1"/>
  <c r="V157" i="13" a="1"/>
  <c r="V157" i="13" s="1"/>
  <c r="W157" i="13" a="1"/>
  <c r="W157" i="13" s="1"/>
  <c r="X157" i="13" a="1"/>
  <c r="X157" i="13" s="1"/>
  <c r="Y157" i="13" a="1"/>
  <c r="Y157" i="13" s="1"/>
  <c r="Z157" i="13" a="1"/>
  <c r="Z157" i="13" s="1"/>
  <c r="AB157" i="13" a="1"/>
  <c r="AB157" i="13" s="1"/>
  <c r="V153" i="13" a="1"/>
  <c r="V153" i="13" s="1"/>
  <c r="W153" i="13" a="1"/>
  <c r="W153" i="13" s="1"/>
  <c r="X153" i="13" a="1"/>
  <c r="X153" i="13" s="1"/>
  <c r="Z153" i="13" a="1"/>
  <c r="Z153" i="13" s="1"/>
  <c r="V149" i="13" a="1"/>
  <c r="V149" i="13" s="1"/>
  <c r="W149" i="13" a="1"/>
  <c r="W149" i="13" s="1"/>
  <c r="X149" i="13" a="1"/>
  <c r="X149" i="13" s="1"/>
  <c r="Z149" i="13" a="1"/>
  <c r="Z149" i="13" s="1"/>
  <c r="Y149" i="13" a="1"/>
  <c r="Y149" i="13" s="1"/>
  <c r="AA149" i="13" a="1"/>
  <c r="AA149" i="13" s="1"/>
  <c r="V145" i="13" a="1"/>
  <c r="V145" i="13" s="1"/>
  <c r="W145" i="13" a="1"/>
  <c r="W145" i="13" s="1"/>
  <c r="Z145" i="13" a="1"/>
  <c r="Z145" i="13" s="1"/>
  <c r="X145" i="13" a="1"/>
  <c r="X145" i="13" s="1"/>
  <c r="Y145" i="13" a="1"/>
  <c r="Y145" i="13" s="1"/>
  <c r="AA145" i="13" a="1"/>
  <c r="AA145" i="13" s="1"/>
  <c r="V141" i="13" a="1"/>
  <c r="V141" i="13" s="1"/>
  <c r="W141" i="13" a="1"/>
  <c r="W141" i="13" s="1"/>
  <c r="Z141" i="13" a="1"/>
  <c r="Z141" i="13" s="1"/>
  <c r="X141" i="13" a="1"/>
  <c r="X141" i="13" s="1"/>
  <c r="Y141" i="13" a="1"/>
  <c r="Y141" i="13" s="1"/>
  <c r="V137" i="13" a="1"/>
  <c r="V137" i="13" s="1"/>
  <c r="W137" i="13" a="1"/>
  <c r="W137" i="13" s="1"/>
  <c r="X137" i="13" a="1"/>
  <c r="X137" i="13" s="1"/>
  <c r="Z137" i="13" a="1"/>
  <c r="Z137" i="13" s="1"/>
  <c r="Y137" i="13" a="1"/>
  <c r="Y137" i="13" s="1"/>
  <c r="AB137" i="13" a="1"/>
  <c r="AB137" i="13" s="1"/>
  <c r="AA137" i="13" a="1"/>
  <c r="AA137" i="13" s="1"/>
  <c r="V133" i="13" a="1"/>
  <c r="V133" i="13" s="1"/>
  <c r="X133" i="13" a="1"/>
  <c r="X133" i="13" s="1"/>
  <c r="Y133" i="13" a="1"/>
  <c r="Y133" i="13" s="1"/>
  <c r="W133" i="13" a="1"/>
  <c r="W133" i="13" s="1"/>
  <c r="Z133" i="13" a="1"/>
  <c r="Z133" i="13" s="1"/>
  <c r="V129" i="13" a="1"/>
  <c r="V129" i="13" s="1"/>
  <c r="W129" i="13" a="1"/>
  <c r="W129" i="13" s="1"/>
  <c r="X129" i="13" a="1"/>
  <c r="X129" i="13" s="1"/>
  <c r="Y129" i="13" a="1"/>
  <c r="Y129" i="13" s="1"/>
  <c r="V125" i="13" a="1"/>
  <c r="V125" i="13" s="1"/>
  <c r="W125" i="13" a="1"/>
  <c r="W125" i="13" s="1"/>
  <c r="X125" i="13" a="1"/>
  <c r="X125" i="13" s="1"/>
  <c r="Y125" i="13" a="1"/>
  <c r="Y125" i="13" s="1"/>
  <c r="Z125" i="13" a="1"/>
  <c r="Z125" i="13" s="1"/>
  <c r="AA125" i="13" a="1"/>
  <c r="AA125" i="13" s="1"/>
  <c r="V121" i="13" a="1"/>
  <c r="V121" i="13" s="1"/>
  <c r="W121" i="13" a="1"/>
  <c r="W121" i="13" s="1"/>
  <c r="X121" i="13" a="1"/>
  <c r="X121" i="13" s="1"/>
  <c r="Z121" i="13" a="1"/>
  <c r="Z121" i="13" s="1"/>
  <c r="Y121" i="13" a="1"/>
  <c r="Y121" i="13" s="1"/>
  <c r="W117" i="13" a="1"/>
  <c r="W117" i="13" s="1"/>
  <c r="X117" i="13" a="1"/>
  <c r="X117" i="13" s="1"/>
  <c r="V117" i="13" a="1"/>
  <c r="V117" i="13" s="1"/>
  <c r="Z117" i="13" a="1"/>
  <c r="Z117" i="13" s="1"/>
  <c r="Y117" i="13" a="1"/>
  <c r="Y117" i="13" s="1"/>
  <c r="AA117" i="13" a="1"/>
  <c r="AA117" i="13" s="1"/>
  <c r="V113" i="13" a="1"/>
  <c r="V113" i="13" s="1"/>
  <c r="W113" i="13" a="1"/>
  <c r="W113" i="13" s="1"/>
  <c r="X113" i="13" a="1"/>
  <c r="X113" i="13" s="1"/>
  <c r="Z113" i="13" a="1"/>
  <c r="Z113" i="13" s="1"/>
  <c r="Y113" i="13" a="1"/>
  <c r="Y113" i="13" s="1"/>
  <c r="AA113" i="13" a="1"/>
  <c r="AA113" i="13" s="1"/>
  <c r="AB113" i="13" a="1"/>
  <c r="AB113" i="13" s="1"/>
  <c r="V109" i="13" a="1"/>
  <c r="V109" i="13" s="1"/>
  <c r="X109" i="13" a="1"/>
  <c r="X109" i="13" s="1"/>
  <c r="W109" i="13" a="1"/>
  <c r="W109" i="13" s="1"/>
  <c r="Y109" i="13" a="1"/>
  <c r="Y109" i="13" s="1"/>
  <c r="AB109" i="13" a="1"/>
  <c r="AB109" i="13" s="1"/>
  <c r="Z109" i="13" a="1"/>
  <c r="Z109" i="13" s="1"/>
  <c r="V105" i="13" a="1"/>
  <c r="V105" i="13" s="1"/>
  <c r="W105" i="13" a="1"/>
  <c r="W105" i="13" s="1"/>
  <c r="X105" i="13" a="1"/>
  <c r="X105" i="13" s="1"/>
  <c r="Y105" i="13" a="1"/>
  <c r="Y105" i="13" s="1"/>
  <c r="Z105" i="13" a="1"/>
  <c r="Z105" i="13" s="1"/>
  <c r="AA105" i="13" a="1"/>
  <c r="AA105" i="13" s="1"/>
  <c r="V101" i="13" a="1"/>
  <c r="V101" i="13" s="1"/>
  <c r="W101" i="13" a="1"/>
  <c r="W101" i="13" s="1"/>
  <c r="Z101" i="13" a="1"/>
  <c r="Z101" i="13" s="1"/>
  <c r="V97" i="13" a="1"/>
  <c r="V97" i="13" s="1"/>
  <c r="W97" i="13" a="1"/>
  <c r="W97" i="13" s="1"/>
  <c r="Y97" i="13" a="1"/>
  <c r="Y97" i="13" s="1"/>
  <c r="X97" i="13" a="1"/>
  <c r="X97" i="13" s="1"/>
  <c r="Z97" i="13" a="1"/>
  <c r="Z97" i="13" s="1"/>
  <c r="V93" i="13" a="1"/>
  <c r="V93" i="13" s="1"/>
  <c r="W93" i="13" a="1"/>
  <c r="W93" i="13" s="1"/>
  <c r="X93" i="13" a="1"/>
  <c r="X93" i="13" s="1"/>
  <c r="Z93" i="13" a="1"/>
  <c r="Z93" i="13" s="1"/>
  <c r="Y93" i="13" a="1"/>
  <c r="Y93" i="13" s="1"/>
  <c r="AA93" i="13" a="1"/>
  <c r="AA93" i="13" s="1"/>
  <c r="AB93" i="13" a="1"/>
  <c r="AB93" i="13" s="1"/>
  <c r="V89" i="13" a="1"/>
  <c r="V89" i="13" s="1"/>
  <c r="W89" i="13" a="1"/>
  <c r="W89" i="13" s="1"/>
  <c r="X89" i="13" a="1"/>
  <c r="X89" i="13" s="1"/>
  <c r="Y89" i="13" a="1"/>
  <c r="Y89" i="13" s="1"/>
  <c r="Z89" i="13" a="1"/>
  <c r="Z89" i="13" s="1"/>
  <c r="AB89" i="13" a="1"/>
  <c r="AB89" i="13" s="1"/>
  <c r="V85" i="13" a="1"/>
  <c r="V85" i="13" s="1"/>
  <c r="W85" i="13" a="1"/>
  <c r="W85" i="13" s="1"/>
  <c r="X85" i="13" a="1"/>
  <c r="X85" i="13" s="1"/>
  <c r="Z85" i="13" a="1"/>
  <c r="Z85" i="13" s="1"/>
  <c r="Y85" i="13" a="1"/>
  <c r="Y85" i="13" s="1"/>
  <c r="AA85" i="13" a="1"/>
  <c r="AA85" i="13" s="1"/>
  <c r="V81" i="13" a="1"/>
  <c r="V81" i="13" s="1"/>
  <c r="W81" i="13" a="1"/>
  <c r="W81" i="13" s="1"/>
  <c r="Z81" i="13" a="1"/>
  <c r="Z81" i="13" s="1"/>
  <c r="Y81" i="13" a="1"/>
  <c r="Y81" i="13" s="1"/>
  <c r="X81" i="13" a="1"/>
  <c r="X81" i="13" s="1"/>
  <c r="AA81" i="13" a="1"/>
  <c r="AA81" i="13" s="1"/>
  <c r="V77" i="13" a="1"/>
  <c r="V77" i="13" s="1"/>
  <c r="W77" i="13" a="1"/>
  <c r="W77" i="13" s="1"/>
  <c r="X77" i="13" a="1"/>
  <c r="X77" i="13" s="1"/>
  <c r="Z77" i="13" a="1"/>
  <c r="Z77" i="13" s="1"/>
  <c r="AB77" i="13" a="1"/>
  <c r="AB77" i="13" s="1"/>
  <c r="V73" i="13" a="1"/>
  <c r="V73" i="13" s="1"/>
  <c r="W73" i="13" a="1"/>
  <c r="W73" i="13" s="1"/>
  <c r="X73" i="13" a="1"/>
  <c r="X73" i="13" s="1"/>
  <c r="Y73" i="13" a="1"/>
  <c r="Y73" i="13" s="1"/>
  <c r="AB73" i="13" a="1"/>
  <c r="AB73" i="13" s="1"/>
  <c r="AA73" i="13" a="1"/>
  <c r="AA73" i="13" s="1"/>
  <c r="V69" i="13" a="1"/>
  <c r="V69" i="13" s="1"/>
  <c r="W69" i="13" a="1"/>
  <c r="W69" i="13" s="1"/>
  <c r="X69" i="13" a="1"/>
  <c r="X69" i="13" s="1"/>
  <c r="Z69" i="13" a="1"/>
  <c r="Z69" i="13" s="1"/>
  <c r="AC316" i="13" a="1"/>
  <c r="AC316" i="13" s="1"/>
  <c r="AC310" i="13" a="1"/>
  <c r="AC310" i="13" s="1"/>
  <c r="AC302" i="13" a="1"/>
  <c r="AC302" i="13" s="1"/>
  <c r="AC295" i="13" a="1"/>
  <c r="AC295" i="13" s="1"/>
  <c r="AC288" i="13" a="1"/>
  <c r="AC288" i="13" s="1"/>
  <c r="AC281" i="13" a="1"/>
  <c r="AC281" i="13" s="1"/>
  <c r="AC273" i="13" a="1"/>
  <c r="AC273" i="13" s="1"/>
  <c r="AC265" i="13" a="1"/>
  <c r="AC265" i="13" s="1"/>
  <c r="AC257" i="13" a="1"/>
  <c r="AC257" i="13" s="1"/>
  <c r="AC249" i="13" a="1"/>
  <c r="AC249" i="13" s="1"/>
  <c r="AC238" i="13" a="1"/>
  <c r="AC238" i="13" s="1"/>
  <c r="AC229" i="13" a="1"/>
  <c r="AC229" i="13" s="1"/>
  <c r="AC226" i="13" a="1"/>
  <c r="AC226" i="13" s="1"/>
  <c r="AC217" i="13" a="1"/>
  <c r="AC217" i="13" s="1"/>
  <c r="AC206" i="13" a="1"/>
  <c r="AC206" i="13" s="1"/>
  <c r="AC197" i="13" a="1"/>
  <c r="AC197" i="13" s="1"/>
  <c r="AC194" i="13" a="1"/>
  <c r="AC194" i="13" s="1"/>
  <c r="AC181" i="13" a="1"/>
  <c r="AC181" i="13" s="1"/>
  <c r="AC178" i="13" a="1"/>
  <c r="AC178" i="13" s="1"/>
  <c r="AC165" i="13" a="1"/>
  <c r="AC165" i="13" s="1"/>
  <c r="AC162" i="13" a="1"/>
  <c r="AC162" i="13" s="1"/>
  <c r="AC145" i="13" a="1"/>
  <c r="AC145" i="13" s="1"/>
  <c r="AC142" i="13" a="1"/>
  <c r="AC142" i="13" s="1"/>
  <c r="AC129" i="13" a="1"/>
  <c r="AC129" i="13" s="1"/>
  <c r="AC126" i="13" a="1"/>
  <c r="AC126" i="13" s="1"/>
  <c r="AC113" i="13" a="1"/>
  <c r="AC113" i="13" s="1"/>
  <c r="AC110" i="13" a="1"/>
  <c r="AC110" i="13" s="1"/>
  <c r="AC97" i="13" a="1"/>
  <c r="AC97" i="13" s="1"/>
  <c r="AC93" i="13" a="1"/>
  <c r="AC93" i="13" s="1"/>
  <c r="AC90" i="13" a="1"/>
  <c r="AC90" i="13" s="1"/>
  <c r="AC86" i="13" a="1"/>
  <c r="AC86" i="13" s="1"/>
  <c r="AC69" i="13" a="1"/>
  <c r="AC69" i="13" s="1"/>
  <c r="AB229" i="13" a="1"/>
  <c r="AB229" i="13" s="1"/>
  <c r="AB226" i="13" a="1"/>
  <c r="AB226" i="13" s="1"/>
  <c r="AB222" i="13" a="1"/>
  <c r="AB222" i="13" s="1"/>
  <c r="AB209" i="13" a="1"/>
  <c r="AB209" i="13" s="1"/>
  <c r="AB205" i="13" a="1"/>
  <c r="AB205" i="13" s="1"/>
  <c r="AB202" i="13" a="1"/>
  <c r="AB202" i="13" s="1"/>
  <c r="AB185" i="13" a="1"/>
  <c r="AB185" i="13" s="1"/>
  <c r="AB166" i="13" a="1"/>
  <c r="AB166" i="13" s="1"/>
  <c r="AB162" i="13" a="1"/>
  <c r="AB162" i="13" s="1"/>
  <c r="AB130" i="13" a="1"/>
  <c r="AB130" i="13" s="1"/>
  <c r="AB125" i="13" a="1"/>
  <c r="AB125" i="13" s="1"/>
  <c r="AB121" i="13" a="1"/>
  <c r="AB121" i="13" s="1"/>
  <c r="AB116" i="13" a="1"/>
  <c r="AB116" i="13" s="1"/>
  <c r="AB105" i="13" a="1"/>
  <c r="AB105" i="13" s="1"/>
  <c r="AB98" i="13" a="1"/>
  <c r="AB98" i="13" s="1"/>
  <c r="AB85" i="13" a="1"/>
  <c r="AB85" i="13" s="1"/>
  <c r="AA237" i="13" a="1"/>
  <c r="AA237" i="13" s="1"/>
  <c r="AA218" i="13" a="1"/>
  <c r="AA218" i="13" s="1"/>
  <c r="AA205" i="13" a="1"/>
  <c r="AA205" i="13" s="1"/>
  <c r="AA181" i="13" a="1"/>
  <c r="AA181" i="13" s="1"/>
  <c r="AA157" i="13" a="1"/>
  <c r="AA157" i="13" s="1"/>
  <c r="AA133" i="13" a="1"/>
  <c r="AA133" i="13" s="1"/>
  <c r="AA121" i="13" a="1"/>
  <c r="AA121" i="13" s="1"/>
  <c r="AA110" i="13" a="1"/>
  <c r="AA110" i="13" s="1"/>
  <c r="AA98" i="13" a="1"/>
  <c r="AA98" i="13" s="1"/>
  <c r="AA69" i="13" a="1"/>
  <c r="AA69" i="13" s="1"/>
  <c r="Z278" i="13" a="1"/>
  <c r="Z278" i="13" s="1"/>
  <c r="Z262" i="13" a="1"/>
  <c r="Z262" i="13" s="1"/>
  <c r="Z158" i="13" a="1"/>
  <c r="Z158" i="13" s="1"/>
  <c r="Z129" i="13" a="1"/>
  <c r="Z129" i="13" s="1"/>
  <c r="Z102" i="13" a="1"/>
  <c r="Z102" i="13" s="1"/>
  <c r="Z73" i="13" a="1"/>
  <c r="Z73" i="13" s="1"/>
  <c r="Y213" i="13" a="1"/>
  <c r="Y213" i="13" s="1"/>
  <c r="Y185" i="13" a="1"/>
  <c r="Y185" i="13" s="1"/>
  <c r="Y101" i="13" a="1"/>
  <c r="Y101" i="13" s="1"/>
  <c r="X234" i="13" a="1"/>
  <c r="X234" i="13" s="1"/>
  <c r="AC324" i="13" a="1"/>
  <c r="AC324" i="13" s="1"/>
  <c r="AC242" i="13" a="1"/>
  <c r="AC242" i="13" s="1"/>
  <c r="V323" i="13" a="1"/>
  <c r="V323" i="13" s="1"/>
  <c r="W323" i="13" a="1"/>
  <c r="W323" i="13" s="1"/>
  <c r="X323" i="13" a="1"/>
  <c r="X323" i="13" s="1"/>
  <c r="Z323" i="13" a="1"/>
  <c r="Z323" i="13" s="1"/>
  <c r="AA323" i="13" a="1"/>
  <c r="AA323" i="13" s="1"/>
  <c r="Y323" i="13" a="1"/>
  <c r="Y323" i="13" s="1"/>
  <c r="V319" i="13" a="1"/>
  <c r="V319" i="13" s="1"/>
  <c r="W319" i="13" a="1"/>
  <c r="W319" i="13" s="1"/>
  <c r="X319" i="13" a="1"/>
  <c r="X319" i="13" s="1"/>
  <c r="Y319" i="13" a="1"/>
  <c r="Y319" i="13" s="1"/>
  <c r="Z319" i="13" a="1"/>
  <c r="Z319" i="13" s="1"/>
  <c r="AA319" i="13" a="1"/>
  <c r="AA319" i="13" s="1"/>
  <c r="V315" i="13" a="1"/>
  <c r="V315" i="13" s="1"/>
  <c r="W315" i="13" a="1"/>
  <c r="W315" i="13" s="1"/>
  <c r="Z315" i="13" a="1"/>
  <c r="Z315" i="13" s="1"/>
  <c r="AA315" i="13" a="1"/>
  <c r="AA315" i="13" s="1"/>
  <c r="X315" i="13" a="1"/>
  <c r="X315" i="13" s="1"/>
  <c r="V311" i="13" a="1"/>
  <c r="V311" i="13" s="1"/>
  <c r="W311" i="13" a="1"/>
  <c r="W311" i="13" s="1"/>
  <c r="X311" i="13" a="1"/>
  <c r="X311" i="13" s="1"/>
  <c r="Z311" i="13" a="1"/>
  <c r="Z311" i="13" s="1"/>
  <c r="AA311" i="13" a="1"/>
  <c r="AA311" i="13" s="1"/>
  <c r="V309" i="13" a="1"/>
  <c r="V309" i="13" s="1"/>
  <c r="W309" i="13" a="1"/>
  <c r="W309" i="13" s="1"/>
  <c r="X309" i="13" a="1"/>
  <c r="X309" i="13" s="1"/>
  <c r="Z309" i="13" a="1"/>
  <c r="Z309" i="13" s="1"/>
  <c r="AA309" i="13" a="1"/>
  <c r="AA309" i="13" s="1"/>
  <c r="Y309" i="13" a="1"/>
  <c r="Y309" i="13" s="1"/>
  <c r="V305" i="13" a="1"/>
  <c r="V305" i="13" s="1"/>
  <c r="W305" i="13" a="1"/>
  <c r="W305" i="13" s="1"/>
  <c r="Y305" i="13" a="1"/>
  <c r="Y305" i="13" s="1"/>
  <c r="Z305" i="13" a="1"/>
  <c r="Z305" i="13" s="1"/>
  <c r="AA305" i="13" a="1"/>
  <c r="AA305" i="13" s="1"/>
  <c r="V301" i="13" a="1"/>
  <c r="V301" i="13" s="1"/>
  <c r="W301" i="13" a="1"/>
  <c r="W301" i="13" s="1"/>
  <c r="X301" i="13" a="1"/>
  <c r="X301" i="13" s="1"/>
  <c r="Z301" i="13" a="1"/>
  <c r="Z301" i="13" s="1"/>
  <c r="AA301" i="13" a="1"/>
  <c r="AA301" i="13" s="1"/>
  <c r="V298" i="13" a="1"/>
  <c r="V298" i="13" s="1"/>
  <c r="W298" i="13" a="1"/>
  <c r="W298" i="13" s="1"/>
  <c r="Z298" i="13" a="1"/>
  <c r="Z298" i="13" s="1"/>
  <c r="AA298" i="13" a="1"/>
  <c r="AA298" i="13" s="1"/>
  <c r="V294" i="13" a="1"/>
  <c r="V294" i="13" s="1"/>
  <c r="W294" i="13" a="1"/>
  <c r="W294" i="13" s="1"/>
  <c r="X294" i="13" a="1"/>
  <c r="X294" i="13" s="1"/>
  <c r="Z294" i="13" a="1"/>
  <c r="Z294" i="13" s="1"/>
  <c r="AA294" i="13" a="1"/>
  <c r="AA294" i="13" s="1"/>
  <c r="Y294" i="13" a="1"/>
  <c r="Y294" i="13" s="1"/>
  <c r="V291" i="13" a="1"/>
  <c r="V291" i="13" s="1"/>
  <c r="W291" i="13" a="1"/>
  <c r="W291" i="13" s="1"/>
  <c r="Y291" i="13" a="1"/>
  <c r="Y291" i="13" s="1"/>
  <c r="Z291" i="13" a="1"/>
  <c r="Z291" i="13" s="1"/>
  <c r="AA291" i="13" a="1"/>
  <c r="AA291" i="13" s="1"/>
  <c r="X291" i="13" a="1"/>
  <c r="X291" i="13" s="1"/>
  <c r="W284" i="13" a="1"/>
  <c r="W284" i="13" s="1"/>
  <c r="V284" i="13" a="1"/>
  <c r="V284" i="13" s="1"/>
  <c r="Z284" i="13" a="1"/>
  <c r="Z284" i="13" s="1"/>
  <c r="X284" i="13" a="1"/>
  <c r="X284" i="13" s="1"/>
  <c r="AA284" i="13" a="1"/>
  <c r="AA284" i="13" s="1"/>
  <c r="V280" i="13" a="1"/>
  <c r="V280" i="13" s="1"/>
  <c r="W280" i="13" a="1"/>
  <c r="W280" i="13" s="1"/>
  <c r="X280" i="13" a="1"/>
  <c r="X280" i="13" s="1"/>
  <c r="Z280" i="13" a="1"/>
  <c r="Z280" i="13" s="1"/>
  <c r="AA280" i="13" a="1"/>
  <c r="AA280" i="13" s="1"/>
  <c r="Y280" i="13" a="1"/>
  <c r="Y280" i="13" s="1"/>
  <c r="V276" i="13" a="1"/>
  <c r="V276" i="13" s="1"/>
  <c r="W276" i="13" a="1"/>
  <c r="W276" i="13" s="1"/>
  <c r="Z276" i="13" a="1"/>
  <c r="Z276" i="13" s="1"/>
  <c r="Y276" i="13" a="1"/>
  <c r="Y276" i="13" s="1"/>
  <c r="AA276" i="13" a="1"/>
  <c r="AA276" i="13" s="1"/>
  <c r="V272" i="13" a="1"/>
  <c r="V272" i="13" s="1"/>
  <c r="W272" i="13" a="1"/>
  <c r="W272" i="13" s="1"/>
  <c r="X272" i="13" a="1"/>
  <c r="X272" i="13" s="1"/>
  <c r="Z272" i="13" a="1"/>
  <c r="Z272" i="13" s="1"/>
  <c r="AA272" i="13" a="1"/>
  <c r="AA272" i="13" s="1"/>
  <c r="V268" i="13" a="1"/>
  <c r="V268" i="13" s="1"/>
  <c r="W268" i="13" a="1"/>
  <c r="W268" i="13" s="1"/>
  <c r="Z268" i="13" a="1"/>
  <c r="Z268" i="13" s="1"/>
  <c r="AA268" i="13" a="1"/>
  <c r="AA268" i="13" s="1"/>
  <c r="V264" i="13" a="1"/>
  <c r="V264" i="13" s="1"/>
  <c r="W264" i="13" a="1"/>
  <c r="W264" i="13" s="1"/>
  <c r="X264" i="13" a="1"/>
  <c r="X264" i="13" s="1"/>
  <c r="Z264" i="13" a="1"/>
  <c r="Z264" i="13" s="1"/>
  <c r="AA264" i="13" a="1"/>
  <c r="AA264" i="13" s="1"/>
  <c r="Y264" i="13" a="1"/>
  <c r="Y264" i="13" s="1"/>
  <c r="V260" i="13" a="1"/>
  <c r="V260" i="13" s="1"/>
  <c r="W260" i="13" a="1"/>
  <c r="W260" i="13" s="1"/>
  <c r="Z260" i="13" a="1"/>
  <c r="Z260" i="13" s="1"/>
  <c r="Y260" i="13" a="1"/>
  <c r="Y260" i="13" s="1"/>
  <c r="AA260" i="13" a="1"/>
  <c r="AA260" i="13" s="1"/>
  <c r="X260" i="13" a="1"/>
  <c r="X260" i="13" s="1"/>
  <c r="V256" i="13" a="1"/>
  <c r="V256" i="13" s="1"/>
  <c r="W256" i="13" a="1"/>
  <c r="W256" i="13" s="1"/>
  <c r="X256" i="13" a="1"/>
  <c r="X256" i="13" s="1"/>
  <c r="Z256" i="13" a="1"/>
  <c r="Z256" i="13" s="1"/>
  <c r="AA256" i="13" a="1"/>
  <c r="AA256" i="13" s="1"/>
  <c r="V252" i="13" a="1"/>
  <c r="V252" i="13" s="1"/>
  <c r="W252" i="13" a="1"/>
  <c r="W252" i="13" s="1"/>
  <c r="X252" i="13" a="1"/>
  <c r="X252" i="13" s="1"/>
  <c r="Z252" i="13" a="1"/>
  <c r="Z252" i="13" s="1"/>
  <c r="AA252" i="13" a="1"/>
  <c r="AA252" i="13" s="1"/>
  <c r="V248" i="13" a="1"/>
  <c r="V248" i="13" s="1"/>
  <c r="W248" i="13" a="1"/>
  <c r="W248" i="13" s="1"/>
  <c r="X248" i="13" a="1"/>
  <c r="X248" i="13" s="1"/>
  <c r="Z248" i="13" a="1"/>
  <c r="Z248" i="13" s="1"/>
  <c r="Y248" i="13" a="1"/>
  <c r="Y248" i="13" s="1"/>
  <c r="V244" i="13" a="1"/>
  <c r="V244" i="13" s="1"/>
  <c r="W244" i="13" a="1"/>
  <c r="W244" i="13" s="1"/>
  <c r="X244" i="13" a="1"/>
  <c r="X244" i="13" s="1"/>
  <c r="Z244" i="13" a="1"/>
  <c r="Z244" i="13" s="1"/>
  <c r="Y244" i="13" a="1"/>
  <c r="Y244" i="13" s="1"/>
  <c r="AA244" i="13" a="1"/>
  <c r="AA244" i="13" s="1"/>
  <c r="V240" i="13" a="1"/>
  <c r="V240" i="13" s="1"/>
  <c r="W240" i="13" a="1"/>
  <c r="W240" i="13" s="1"/>
  <c r="X240" i="13" a="1"/>
  <c r="X240" i="13" s="1"/>
  <c r="Z240" i="13" a="1"/>
  <c r="Z240" i="13" s="1"/>
  <c r="V236" i="13" a="1"/>
  <c r="V236" i="13" s="1"/>
  <c r="W236" i="13" a="1"/>
  <c r="W236" i="13" s="1"/>
  <c r="X236" i="13" a="1"/>
  <c r="X236" i="13" s="1"/>
  <c r="Y236" i="13" a="1"/>
  <c r="Y236" i="13" s="1"/>
  <c r="Z236" i="13" a="1"/>
  <c r="Z236" i="13" s="1"/>
  <c r="AA236" i="13" a="1"/>
  <c r="AA236" i="13" s="1"/>
  <c r="V232" i="13" a="1"/>
  <c r="V232" i="13" s="1"/>
  <c r="W232" i="13" a="1"/>
  <c r="W232" i="13" s="1"/>
  <c r="X232" i="13" a="1"/>
  <c r="X232" i="13" s="1"/>
  <c r="Y232" i="13" a="1"/>
  <c r="Y232" i="13" s="1"/>
  <c r="Z232" i="13" a="1"/>
  <c r="Z232" i="13" s="1"/>
  <c r="AA232" i="13" a="1"/>
  <c r="AA232" i="13" s="1"/>
  <c r="V228" i="13" a="1"/>
  <c r="V228" i="13" s="1"/>
  <c r="X228" i="13" a="1"/>
  <c r="X228" i="13" s="1"/>
  <c r="Y228" i="13" a="1"/>
  <c r="Y228" i="13" s="1"/>
  <c r="Z228" i="13" a="1"/>
  <c r="Z228" i="13" s="1"/>
  <c r="W228" i="13" a="1"/>
  <c r="W228" i="13" s="1"/>
  <c r="V224" i="13" a="1"/>
  <c r="V224" i="13" s="1"/>
  <c r="W224" i="13" a="1"/>
  <c r="W224" i="13" s="1"/>
  <c r="X224" i="13" a="1"/>
  <c r="X224" i="13" s="1"/>
  <c r="Z224" i="13" a="1"/>
  <c r="Z224" i="13" s="1"/>
  <c r="W220" i="13" a="1"/>
  <c r="W220" i="13" s="1"/>
  <c r="V220" i="13" a="1"/>
  <c r="V220" i="13" s="1"/>
  <c r="Y220" i="13" a="1"/>
  <c r="Y220" i="13" s="1"/>
  <c r="Z220" i="13" a="1"/>
  <c r="Z220" i="13" s="1"/>
  <c r="AA220" i="13" a="1"/>
  <c r="AA220" i="13" s="1"/>
  <c r="V216" i="13" a="1"/>
  <c r="V216" i="13" s="1"/>
  <c r="W216" i="13" a="1"/>
  <c r="W216" i="13" s="1"/>
  <c r="X216" i="13" a="1"/>
  <c r="X216" i="13" s="1"/>
  <c r="Y216" i="13" a="1"/>
  <c r="Y216" i="13" s="1"/>
  <c r="Z216" i="13" a="1"/>
  <c r="Z216" i="13" s="1"/>
  <c r="AA216" i="13" a="1"/>
  <c r="AA216" i="13" s="1"/>
  <c r="V212" i="13" a="1"/>
  <c r="V212" i="13" s="1"/>
  <c r="W212" i="13" a="1"/>
  <c r="W212" i="13" s="1"/>
  <c r="X212" i="13" a="1"/>
  <c r="X212" i="13" s="1"/>
  <c r="Z212" i="13" a="1"/>
  <c r="Z212" i="13" s="1"/>
  <c r="Y212" i="13" a="1"/>
  <c r="Y212" i="13" s="1"/>
  <c r="V208" i="13" a="1"/>
  <c r="V208" i="13" s="1"/>
  <c r="W208" i="13" a="1"/>
  <c r="W208" i="13" s="1"/>
  <c r="X208" i="13" a="1"/>
  <c r="X208" i="13" s="1"/>
  <c r="Y208" i="13" a="1"/>
  <c r="Y208" i="13" s="1"/>
  <c r="V204" i="13" a="1"/>
  <c r="V204" i="13" s="1"/>
  <c r="X204" i="13" a="1"/>
  <c r="X204" i="13" s="1"/>
  <c r="Y204" i="13" a="1"/>
  <c r="Y204" i="13" s="1"/>
  <c r="Z204" i="13" a="1"/>
  <c r="Z204" i="13" s="1"/>
  <c r="W204" i="13" a="1"/>
  <c r="W204" i="13" s="1"/>
  <c r="AA204" i="13" a="1"/>
  <c r="AA204" i="13" s="1"/>
  <c r="V200" i="13" a="1"/>
  <c r="V200" i="13" s="1"/>
  <c r="W200" i="13" a="1"/>
  <c r="W200" i="13" s="1"/>
  <c r="X200" i="13" a="1"/>
  <c r="X200" i="13" s="1"/>
  <c r="Y200" i="13" a="1"/>
  <c r="Y200" i="13" s="1"/>
  <c r="Z200" i="13" a="1"/>
  <c r="Z200" i="13" s="1"/>
  <c r="AA200" i="13" a="1"/>
  <c r="AA200" i="13" s="1"/>
  <c r="V196" i="13" a="1"/>
  <c r="V196" i="13" s="1"/>
  <c r="W196" i="13" a="1"/>
  <c r="W196" i="13" s="1"/>
  <c r="X196" i="13" a="1"/>
  <c r="X196" i="13" s="1"/>
  <c r="Z196" i="13" a="1"/>
  <c r="Z196" i="13" s="1"/>
  <c r="V192" i="13" a="1"/>
  <c r="V192" i="13" s="1"/>
  <c r="W192" i="13" a="1"/>
  <c r="W192" i="13" s="1"/>
  <c r="X192" i="13" a="1"/>
  <c r="X192" i="13" s="1"/>
  <c r="Z192" i="13" a="1"/>
  <c r="Z192" i="13" s="1"/>
  <c r="Y192" i="13" a="1"/>
  <c r="Y192" i="13" s="1"/>
  <c r="V188" i="13" a="1"/>
  <c r="V188" i="13" s="1"/>
  <c r="W188" i="13" a="1"/>
  <c r="W188" i="13" s="1"/>
  <c r="X188" i="13" a="1"/>
  <c r="X188" i="13" s="1"/>
  <c r="Y188" i="13" a="1"/>
  <c r="Y188" i="13" s="1"/>
  <c r="Z188" i="13" a="1"/>
  <c r="Z188" i="13" s="1"/>
  <c r="AA188" i="13" a="1"/>
  <c r="AA188" i="13" s="1"/>
  <c r="V184" i="13" a="1"/>
  <c r="V184" i="13" s="1"/>
  <c r="W184" i="13" a="1"/>
  <c r="W184" i="13" s="1"/>
  <c r="X184" i="13" a="1"/>
  <c r="X184" i="13" s="1"/>
  <c r="Y184" i="13" a="1"/>
  <c r="Y184" i="13" s="1"/>
  <c r="Z184" i="13" a="1"/>
  <c r="Z184" i="13" s="1"/>
  <c r="V180" i="13" a="1"/>
  <c r="V180" i="13" s="1"/>
  <c r="W180" i="13" a="1"/>
  <c r="W180" i="13" s="1"/>
  <c r="X180" i="13" a="1"/>
  <c r="X180" i="13" s="1"/>
  <c r="Y180" i="13" a="1"/>
  <c r="Y180" i="13" s="1"/>
  <c r="Z180" i="13" a="1"/>
  <c r="Z180" i="13" s="1"/>
  <c r="AA180" i="13" a="1"/>
  <c r="AA180" i="13" s="1"/>
  <c r="V176" i="13" a="1"/>
  <c r="V176" i="13" s="1"/>
  <c r="X176" i="13" a="1"/>
  <c r="X176" i="13" s="1"/>
  <c r="Z176" i="13" a="1"/>
  <c r="Z176" i="13" s="1"/>
  <c r="W176" i="13" a="1"/>
  <c r="W176" i="13" s="1"/>
  <c r="Y176" i="13" a="1"/>
  <c r="Y176" i="13" s="1"/>
  <c r="AA176" i="13" a="1"/>
  <c r="AA176" i="13" s="1"/>
  <c r="W172" i="13" a="1"/>
  <c r="W172" i="13" s="1"/>
  <c r="V172" i="13" a="1"/>
  <c r="V172" i="13" s="1"/>
  <c r="X172" i="13" a="1"/>
  <c r="X172" i="13" s="1"/>
  <c r="Y172" i="13" a="1"/>
  <c r="Y172" i="13" s="1"/>
  <c r="AB172" i="13" a="1"/>
  <c r="AB172" i="13" s="1"/>
  <c r="V168" i="13" a="1"/>
  <c r="V168" i="13" s="1"/>
  <c r="W168" i="13" a="1"/>
  <c r="W168" i="13" s="1"/>
  <c r="X168" i="13" a="1"/>
  <c r="X168" i="13" s="1"/>
  <c r="Y168" i="13" a="1"/>
  <c r="Y168" i="13" s="1"/>
  <c r="AB168" i="13" a="1"/>
  <c r="AB168" i="13" s="1"/>
  <c r="V164" i="13" a="1"/>
  <c r="V164" i="13" s="1"/>
  <c r="W164" i="13" a="1"/>
  <c r="W164" i="13" s="1"/>
  <c r="X164" i="13" a="1"/>
  <c r="X164" i="13" s="1"/>
  <c r="Z164" i="13" a="1"/>
  <c r="Z164" i="13" s="1"/>
  <c r="AA164" i="13" a="1"/>
  <c r="AA164" i="13" s="1"/>
  <c r="Y164" i="13" a="1"/>
  <c r="Y164" i="13" s="1"/>
  <c r="V160" i="13" a="1"/>
  <c r="V160" i="13" s="1"/>
  <c r="W160" i="13" a="1"/>
  <c r="W160" i="13" s="1"/>
  <c r="X160" i="13" a="1"/>
  <c r="X160" i="13" s="1"/>
  <c r="Z160" i="13" a="1"/>
  <c r="Z160" i="13" s="1"/>
  <c r="Y160" i="13" a="1"/>
  <c r="Y160" i="13" s="1"/>
  <c r="W156" i="13" a="1"/>
  <c r="W156" i="13" s="1"/>
  <c r="V156" i="13" a="1"/>
  <c r="V156" i="13" s="1"/>
  <c r="X156" i="13" a="1"/>
  <c r="X156" i="13" s="1"/>
  <c r="Z156" i="13" a="1"/>
  <c r="Z156" i="13" s="1"/>
  <c r="Y156" i="13" a="1"/>
  <c r="Y156" i="13" s="1"/>
  <c r="AA156" i="13" a="1"/>
  <c r="AA156" i="13" s="1"/>
  <c r="V152" i="13" a="1"/>
  <c r="V152" i="13" s="1"/>
  <c r="W152" i="13" a="1"/>
  <c r="W152" i="13" s="1"/>
  <c r="X152" i="13" a="1"/>
  <c r="X152" i="13" s="1"/>
  <c r="Z152" i="13" a="1"/>
  <c r="Z152" i="13" s="1"/>
  <c r="Y152" i="13" a="1"/>
  <c r="Y152" i="13" s="1"/>
  <c r="AA152" i="13" a="1"/>
  <c r="AA152" i="13" s="1"/>
  <c r="V148" i="13" a="1"/>
  <c r="V148" i="13" s="1"/>
  <c r="W148" i="13" a="1"/>
  <c r="W148" i="13" s="1"/>
  <c r="X148" i="13" a="1"/>
  <c r="X148" i="13" s="1"/>
  <c r="Z148" i="13" a="1"/>
  <c r="Z148" i="13" s="1"/>
  <c r="Y148" i="13" a="1"/>
  <c r="Y148" i="13" s="1"/>
  <c r="AB148" i="13" a="1"/>
  <c r="AB148" i="13" s="1"/>
  <c r="V144" i="13" a="1"/>
  <c r="V144" i="13" s="1"/>
  <c r="W144" i="13" a="1"/>
  <c r="W144" i="13" s="1"/>
  <c r="X144" i="13" a="1"/>
  <c r="X144" i="13" s="1"/>
  <c r="Y144" i="13" a="1"/>
  <c r="Y144" i="13" s="1"/>
  <c r="AB144" i="13" a="1"/>
  <c r="AB144" i="13" s="1"/>
  <c r="V140" i="13" a="1"/>
  <c r="V140" i="13" s="1"/>
  <c r="W140" i="13" a="1"/>
  <c r="W140" i="13" s="1"/>
  <c r="X140" i="13" a="1"/>
  <c r="X140" i="13" s="1"/>
  <c r="Y140" i="13" a="1"/>
  <c r="Y140" i="13" s="1"/>
  <c r="AA140" i="13" a="1"/>
  <c r="AA140" i="13" s="1"/>
  <c r="V136" i="13" a="1"/>
  <c r="V136" i="13" s="1"/>
  <c r="W136" i="13" a="1"/>
  <c r="W136" i="13" s="1"/>
  <c r="X136" i="13" a="1"/>
  <c r="X136" i="13" s="1"/>
  <c r="Y136" i="13" a="1"/>
  <c r="Y136" i="13" s="1"/>
  <c r="Z136" i="13" a="1"/>
  <c r="Z136" i="13" s="1"/>
  <c r="V132" i="13" a="1"/>
  <c r="V132" i="13" s="1"/>
  <c r="W132" i="13" a="1"/>
  <c r="W132" i="13" s="1"/>
  <c r="X132" i="13" a="1"/>
  <c r="X132" i="13" s="1"/>
  <c r="Z132" i="13" a="1"/>
  <c r="Z132" i="13" s="1"/>
  <c r="Y132" i="13" a="1"/>
  <c r="Y132" i="13" s="1"/>
  <c r="AA132" i="13" a="1"/>
  <c r="AA132" i="13" s="1"/>
  <c r="V128" i="13" a="1"/>
  <c r="V128" i="13" s="1"/>
  <c r="W128" i="13" a="1"/>
  <c r="W128" i="13" s="1"/>
  <c r="X128" i="13" a="1"/>
  <c r="X128" i="13" s="1"/>
  <c r="Z128" i="13" a="1"/>
  <c r="Z128" i="13" s="1"/>
  <c r="AA128" i="13" a="1"/>
  <c r="AA128" i="13" s="1"/>
  <c r="V124" i="13" a="1"/>
  <c r="V124" i="13" s="1"/>
  <c r="W124" i="13" a="1"/>
  <c r="W124" i="13" s="1"/>
  <c r="X124" i="13" a="1"/>
  <c r="X124" i="13" s="1"/>
  <c r="Z124" i="13" a="1"/>
  <c r="Z124" i="13" s="1"/>
  <c r="Y124" i="13" a="1"/>
  <c r="Y124" i="13" s="1"/>
  <c r="AB124" i="13" a="1"/>
  <c r="AB124" i="13" s="1"/>
  <c r="V120" i="13" a="1"/>
  <c r="V120" i="13" s="1"/>
  <c r="W120" i="13" a="1"/>
  <c r="W120" i="13" s="1"/>
  <c r="Z120" i="13" a="1"/>
  <c r="Z120" i="13" s="1"/>
  <c r="Y120" i="13" a="1"/>
  <c r="Y120" i="13" s="1"/>
  <c r="AB120" i="13" a="1"/>
  <c r="AB120" i="13" s="1"/>
  <c r="AA120" i="13" a="1"/>
  <c r="AA120" i="13" s="1"/>
  <c r="V116" i="13" a="1"/>
  <c r="V116" i="13" s="1"/>
  <c r="W116" i="13" a="1"/>
  <c r="W116" i="13" s="1"/>
  <c r="Y116" i="13" a="1"/>
  <c r="Y116" i="13" s="1"/>
  <c r="X116" i="13" a="1"/>
  <c r="X116" i="13" s="1"/>
  <c r="V112" i="13" a="1"/>
  <c r="V112" i="13" s="1"/>
  <c r="X112" i="13" a="1"/>
  <c r="X112" i="13" s="1"/>
  <c r="W112" i="13" a="1"/>
  <c r="W112" i="13" s="1"/>
  <c r="Y112" i="13" a="1"/>
  <c r="Y112" i="13" s="1"/>
  <c r="W108" i="13" a="1"/>
  <c r="W108" i="13" s="1"/>
  <c r="X108" i="13" a="1"/>
  <c r="X108" i="13" s="1"/>
  <c r="V108" i="13" a="1"/>
  <c r="V108" i="13" s="1"/>
  <c r="Z108" i="13" a="1"/>
  <c r="Z108" i="13" s="1"/>
  <c r="AA108" i="13" a="1"/>
  <c r="AA108" i="13" s="1"/>
  <c r="Y108" i="13" a="1"/>
  <c r="Y108" i="13" s="1"/>
  <c r="V104" i="13" a="1"/>
  <c r="V104" i="13" s="1"/>
  <c r="W104" i="13" a="1"/>
  <c r="W104" i="13" s="1"/>
  <c r="X104" i="13" a="1"/>
  <c r="X104" i="13" s="1"/>
  <c r="Y104" i="13" a="1"/>
  <c r="Y104" i="13" s="1"/>
  <c r="Z104" i="13" a="1"/>
  <c r="Z104" i="13" s="1"/>
  <c r="V100" i="13" a="1"/>
  <c r="V100" i="13" s="1"/>
  <c r="W100" i="13" a="1"/>
  <c r="W100" i="13" s="1"/>
  <c r="X100" i="13" a="1"/>
  <c r="X100" i="13" s="1"/>
  <c r="Y100" i="13" a="1"/>
  <c r="Y100" i="13" s="1"/>
  <c r="Z100" i="13" a="1"/>
  <c r="Z100" i="13" s="1"/>
  <c r="AA100" i="13" a="1"/>
  <c r="AA100" i="13" s="1"/>
  <c r="AB100" i="13" a="1"/>
  <c r="AB100" i="13" s="1"/>
  <c r="V96" i="13" a="1"/>
  <c r="V96" i="13" s="1"/>
  <c r="X96" i="13" a="1"/>
  <c r="X96" i="13" s="1"/>
  <c r="W96" i="13" a="1"/>
  <c r="W96" i="13" s="1"/>
  <c r="Z96" i="13" a="1"/>
  <c r="Z96" i="13" s="1"/>
  <c r="AA96" i="13" a="1"/>
  <c r="AA96" i="13" s="1"/>
  <c r="Y96" i="13" a="1"/>
  <c r="Y96" i="13" s="1"/>
  <c r="AB96" i="13" a="1"/>
  <c r="AB96" i="13" s="1"/>
  <c r="W92" i="13" a="1"/>
  <c r="W92" i="13" s="1"/>
  <c r="V92" i="13" a="1"/>
  <c r="V92" i="13" s="1"/>
  <c r="X92" i="13" a="1"/>
  <c r="X92" i="13" s="1"/>
  <c r="Z92" i="13" a="1"/>
  <c r="Z92" i="13" s="1"/>
  <c r="Y92" i="13" a="1"/>
  <c r="Y92" i="13" s="1"/>
  <c r="V88" i="13" a="1"/>
  <c r="V88" i="13" s="1"/>
  <c r="W88" i="13" a="1"/>
  <c r="W88" i="13" s="1"/>
  <c r="X88" i="13" a="1"/>
  <c r="X88" i="13" s="1"/>
  <c r="Z88" i="13" a="1"/>
  <c r="Z88" i="13" s="1"/>
  <c r="AA88" i="13" a="1"/>
  <c r="AA88" i="13" s="1"/>
  <c r="V84" i="13" a="1"/>
  <c r="V84" i="13" s="1"/>
  <c r="W84" i="13" a="1"/>
  <c r="W84" i="13" s="1"/>
  <c r="X84" i="13" a="1"/>
  <c r="X84" i="13" s="1"/>
  <c r="Y84" i="13" a="1"/>
  <c r="Y84" i="13" s="1"/>
  <c r="AB84" i="13" a="1"/>
  <c r="AB84" i="13" s="1"/>
  <c r="V80" i="13" a="1"/>
  <c r="V80" i="13" s="1"/>
  <c r="W80" i="13" a="1"/>
  <c r="W80" i="13" s="1"/>
  <c r="X80" i="13" a="1"/>
  <c r="X80" i="13" s="1"/>
  <c r="Z80" i="13" a="1"/>
  <c r="Z80" i="13" s="1"/>
  <c r="AB80" i="13" a="1"/>
  <c r="AB80" i="13" s="1"/>
  <c r="V76" i="13" a="1"/>
  <c r="V76" i="13" s="1"/>
  <c r="W76" i="13" a="1"/>
  <c r="W76" i="13" s="1"/>
  <c r="X76" i="13" a="1"/>
  <c r="X76" i="13" s="1"/>
  <c r="Y76" i="13" a="1"/>
  <c r="Y76" i="13" s="1"/>
  <c r="Z76" i="13" a="1"/>
  <c r="Z76" i="13" s="1"/>
  <c r="AA76" i="13" a="1"/>
  <c r="AA76" i="13" s="1"/>
  <c r="V72" i="13" a="1"/>
  <c r="V72" i="13" s="1"/>
  <c r="W72" i="13" a="1"/>
  <c r="W72" i="13" s="1"/>
  <c r="X72" i="13" a="1"/>
  <c r="X72" i="13" s="1"/>
  <c r="Z72" i="13" a="1"/>
  <c r="Z72" i="13" s="1"/>
  <c r="Y72" i="13" a="1"/>
  <c r="Y72" i="13" s="1"/>
  <c r="AC321" i="13" a="1"/>
  <c r="AC321" i="13" s="1"/>
  <c r="AC313" i="13" a="1"/>
  <c r="AC313" i="13" s="1"/>
  <c r="AC307" i="13" a="1"/>
  <c r="AC307" i="13" s="1"/>
  <c r="AC292" i="13" a="1"/>
  <c r="AC292" i="13" s="1"/>
  <c r="AC286" i="13" a="1"/>
  <c r="AC286" i="13" s="1"/>
  <c r="AC278" i="13" a="1"/>
  <c r="AC278" i="13" s="1"/>
  <c r="AC270" i="13" a="1"/>
  <c r="AC270" i="13" s="1"/>
  <c r="AC262" i="13" a="1"/>
  <c r="AC262" i="13" s="1"/>
  <c r="AC254" i="13" a="1"/>
  <c r="AC254" i="13" s="1"/>
  <c r="AC246" i="13" a="1"/>
  <c r="AC246" i="13" s="1"/>
  <c r="AC237" i="13" a="1"/>
  <c r="AC237" i="13" s="1"/>
  <c r="AC234" i="13" a="1"/>
  <c r="AC234" i="13" s="1"/>
  <c r="AC228" i="13" a="1"/>
  <c r="AC228" i="13" s="1"/>
  <c r="AC225" i="13" a="1"/>
  <c r="AC225" i="13" s="1"/>
  <c r="AC214" i="13" a="1"/>
  <c r="AC214" i="13" s="1"/>
  <c r="AC208" i="13" a="1"/>
  <c r="AC208" i="13" s="1"/>
  <c r="AC205" i="13" a="1"/>
  <c r="AC205" i="13" s="1"/>
  <c r="AC202" i="13" a="1"/>
  <c r="AC202" i="13" s="1"/>
  <c r="AC196" i="13" a="1"/>
  <c r="AC196" i="13" s="1"/>
  <c r="AC193" i="13" a="1"/>
  <c r="AC193" i="13" s="1"/>
  <c r="AC190" i="13" a="1"/>
  <c r="AC190" i="13" s="1"/>
  <c r="AC184" i="13" a="1"/>
  <c r="AC184" i="13" s="1"/>
  <c r="AC180" i="13" a="1"/>
  <c r="AC180" i="13" s="1"/>
  <c r="AC177" i="13" a="1"/>
  <c r="AC177" i="13" s="1"/>
  <c r="AC174" i="13" a="1"/>
  <c r="AC174" i="13" s="1"/>
  <c r="AC168" i="13" a="1"/>
  <c r="AC168" i="13" s="1"/>
  <c r="AC164" i="13" a="1"/>
  <c r="AC164" i="13" s="1"/>
  <c r="AC161" i="13" a="1"/>
  <c r="AC161" i="13" s="1"/>
  <c r="AC158" i="13" a="1"/>
  <c r="AC158" i="13" s="1"/>
  <c r="AC141" i="13" a="1"/>
  <c r="AC141" i="13" s="1"/>
  <c r="AC138" i="13" a="1"/>
  <c r="AC138" i="13" s="1"/>
  <c r="AC125" i="13" a="1"/>
  <c r="AC125" i="13" s="1"/>
  <c r="AC122" i="13" a="1"/>
  <c r="AC122" i="13" s="1"/>
  <c r="AC109" i="13" a="1"/>
  <c r="AC109" i="13" s="1"/>
  <c r="AC106" i="13" a="1"/>
  <c r="AC106" i="13" s="1"/>
  <c r="AC96" i="13" a="1"/>
  <c r="AC96" i="13" s="1"/>
  <c r="AC92" i="13" a="1"/>
  <c r="AC92" i="13" s="1"/>
  <c r="AC89" i="13" a="1"/>
  <c r="AC89" i="13" s="1"/>
  <c r="AC85" i="13" a="1"/>
  <c r="AC85" i="13" s="1"/>
  <c r="AC82" i="13" a="1"/>
  <c r="AC82" i="13" s="1"/>
  <c r="AC78" i="13" a="1"/>
  <c r="AC78" i="13" s="1"/>
  <c r="AB325" i="13" a="1"/>
  <c r="AB325" i="13" s="1"/>
  <c r="AB321" i="13" a="1"/>
  <c r="AB321" i="13" s="1"/>
  <c r="AB317" i="13" a="1"/>
  <c r="AB317" i="13" s="1"/>
  <c r="AB313" i="13" a="1"/>
  <c r="AB313" i="13" s="1"/>
  <c r="AB307" i="13" a="1"/>
  <c r="AB307" i="13" s="1"/>
  <c r="AB303" i="13" a="1"/>
  <c r="AB303" i="13" s="1"/>
  <c r="AB296" i="13" a="1"/>
  <c r="AB296" i="13" s="1"/>
  <c r="AB292" i="13" a="1"/>
  <c r="AB292" i="13" s="1"/>
  <c r="AB289" i="13" a="1"/>
  <c r="AB289" i="13" s="1"/>
  <c r="AB286" i="13" a="1"/>
  <c r="AB286" i="13" s="1"/>
  <c r="AB282" i="13" a="1"/>
  <c r="AB282" i="13" s="1"/>
  <c r="AB278" i="13" a="1"/>
  <c r="AB278" i="13" s="1"/>
  <c r="AB274" i="13" a="1"/>
  <c r="AB274" i="13" s="1"/>
  <c r="AB270" i="13" a="1"/>
  <c r="AB270" i="13" s="1"/>
  <c r="AB266" i="13" a="1"/>
  <c r="AB266" i="13" s="1"/>
  <c r="AB262" i="13" a="1"/>
  <c r="AB262" i="13" s="1"/>
  <c r="AB258" i="13" a="1"/>
  <c r="AB258" i="13" s="1"/>
  <c r="AB254" i="13" a="1"/>
  <c r="AB254" i="13" s="1"/>
  <c r="AB250" i="13" a="1"/>
  <c r="AB250" i="13" s="1"/>
  <c r="AB246" i="13" a="1"/>
  <c r="AB246" i="13" s="1"/>
  <c r="AB242" i="13" a="1"/>
  <c r="AB242" i="13" s="1"/>
  <c r="AB238" i="13" a="1"/>
  <c r="AB238" i="13" s="1"/>
  <c r="AB225" i="13" a="1"/>
  <c r="AB225" i="13" s="1"/>
  <c r="AB221" i="13" a="1"/>
  <c r="AB221" i="13" s="1"/>
  <c r="AB218" i="13" a="1"/>
  <c r="AB218" i="13" s="1"/>
  <c r="AB212" i="13" a="1"/>
  <c r="AB212" i="13" s="1"/>
  <c r="AB208" i="13" a="1"/>
  <c r="AB208" i="13" s="1"/>
  <c r="AB201" i="13" a="1"/>
  <c r="AB201" i="13" s="1"/>
  <c r="AB198" i="13" a="1"/>
  <c r="AB198" i="13" s="1"/>
  <c r="AB188" i="13" a="1"/>
  <c r="AB188" i="13" s="1"/>
  <c r="AB184" i="13" a="1"/>
  <c r="AB184" i="13" s="1"/>
  <c r="AB180" i="13" a="1"/>
  <c r="AB180" i="13" s="1"/>
  <c r="AB174" i="13" a="1"/>
  <c r="AB174" i="13" s="1"/>
  <c r="AB170" i="13" a="1"/>
  <c r="AB170" i="13" s="1"/>
  <c r="AB165" i="13" a="1"/>
  <c r="AB165" i="13" s="1"/>
  <c r="AB160" i="13" a="1"/>
  <c r="AB160" i="13" s="1"/>
  <c r="AB156" i="13" a="1"/>
  <c r="AB156" i="13" s="1"/>
  <c r="AB142" i="13" a="1"/>
  <c r="AB142" i="13" s="1"/>
  <c r="AB138" i="13" a="1"/>
  <c r="AB138" i="13" s="1"/>
  <c r="AB133" i="13" a="1"/>
  <c r="AB133" i="13" s="1"/>
  <c r="AB129" i="13" a="1"/>
  <c r="AB129" i="13" s="1"/>
  <c r="AB110" i="13" a="1"/>
  <c r="AB110" i="13" s="1"/>
  <c r="AB104" i="13" a="1"/>
  <c r="AB104" i="13" s="1"/>
  <c r="AB97" i="13" a="1"/>
  <c r="AB97" i="13" s="1"/>
  <c r="AB78" i="13" a="1"/>
  <c r="AB78" i="13" s="1"/>
  <c r="AA321" i="13" a="1"/>
  <c r="AA321" i="13" s="1"/>
  <c r="AA313" i="13" a="1"/>
  <c r="AA313" i="13" s="1"/>
  <c r="AA307" i="13" a="1"/>
  <c r="AA307" i="13" s="1"/>
  <c r="AA292" i="13" a="1"/>
  <c r="AA292" i="13" s="1"/>
  <c r="AA286" i="13" a="1"/>
  <c r="AA286" i="13" s="1"/>
  <c r="AA278" i="13" a="1"/>
  <c r="AA278" i="13" s="1"/>
  <c r="AA270" i="13" a="1"/>
  <c r="AA270" i="13" s="1"/>
  <c r="AA262" i="13" a="1"/>
  <c r="AA262" i="13" s="1"/>
  <c r="AA254" i="13" a="1"/>
  <c r="AA254" i="13" s="1"/>
  <c r="AA242" i="13" a="1"/>
  <c r="AA242" i="13" s="1"/>
  <c r="AA230" i="13" a="1"/>
  <c r="AA230" i="13" s="1"/>
  <c r="AA217" i="13" a="1"/>
  <c r="AA217" i="13" s="1"/>
  <c r="AA198" i="13" a="1"/>
  <c r="AA198" i="13" s="1"/>
  <c r="AA192" i="13" a="1"/>
  <c r="AA192" i="13" s="1"/>
  <c r="AA186" i="13" a="1"/>
  <c r="AA186" i="13" s="1"/>
  <c r="AA174" i="13" a="1"/>
  <c r="AA174" i="13" s="1"/>
  <c r="AA168" i="13" a="1"/>
  <c r="AA168" i="13" s="1"/>
  <c r="AA162" i="13" a="1"/>
  <c r="AA162" i="13" s="1"/>
  <c r="AA150" i="13" a="1"/>
  <c r="AA150" i="13" s="1"/>
  <c r="AA144" i="13" a="1"/>
  <c r="AA144" i="13" s="1"/>
  <c r="AA138" i="13" a="1"/>
  <c r="AA138" i="13" s="1"/>
  <c r="AA109" i="13" a="1"/>
  <c r="AA109" i="13" s="1"/>
  <c r="AA97" i="13" a="1"/>
  <c r="AA97" i="13" s="1"/>
  <c r="AA92" i="13" a="1"/>
  <c r="AA92" i="13" s="1"/>
  <c r="AA86" i="13" a="1"/>
  <c r="AA86" i="13" s="1"/>
  <c r="AA80" i="13" a="1"/>
  <c r="AA80" i="13" s="1"/>
  <c r="AA74" i="13" a="1"/>
  <c r="AA74" i="13" s="1"/>
  <c r="Z325" i="13" a="1"/>
  <c r="Z325" i="13" s="1"/>
  <c r="Z317" i="13" a="1"/>
  <c r="Z317" i="13" s="1"/>
  <c r="Z303" i="13" a="1"/>
  <c r="Z303" i="13" s="1"/>
  <c r="Z296" i="13" a="1"/>
  <c r="Z296" i="13" s="1"/>
  <c r="Z289" i="13" a="1"/>
  <c r="Z289" i="13" s="1"/>
  <c r="Z233" i="13" a="1"/>
  <c r="Z233" i="13" s="1"/>
  <c r="Z208" i="13" a="1"/>
  <c r="Z208" i="13" s="1"/>
  <c r="Z181" i="13" a="1"/>
  <c r="Z181" i="13" s="1"/>
  <c r="Z154" i="13" a="1"/>
  <c r="Z154" i="13" s="1"/>
  <c r="Z98" i="13" a="1"/>
  <c r="Z98" i="13" s="1"/>
  <c r="Z70" i="13" a="1"/>
  <c r="Z70" i="13" s="1"/>
  <c r="Y298" i="13" a="1"/>
  <c r="Y298" i="13" s="1"/>
  <c r="Y268" i="13" a="1"/>
  <c r="Y268" i="13" s="1"/>
  <c r="Y210" i="13" a="1"/>
  <c r="Y210" i="13" s="1"/>
  <c r="Y181" i="13" a="1"/>
  <c r="Y181" i="13" s="1"/>
  <c r="Y153" i="13" a="1"/>
  <c r="Y153" i="13" s="1"/>
  <c r="Y77" i="13" a="1"/>
  <c r="Y77" i="13" s="1"/>
  <c r="X298" i="13" a="1"/>
  <c r="X298" i="13" s="1"/>
  <c r="X220" i="13" a="1"/>
  <c r="X220" i="13" s="1"/>
  <c r="X101" i="13" a="1"/>
  <c r="X101" i="13" s="1"/>
  <c r="Y20" i="13" a="1"/>
  <c r="Y20" i="13" s="1"/>
  <c r="AC20" i="13" a="1"/>
  <c r="AC20" i="13" s="1"/>
  <c r="V20" i="13" a="1"/>
  <c r="V20" i="13" s="1"/>
  <c r="Z20" i="13" a="1"/>
  <c r="Z20" i="13" s="1"/>
  <c r="AD20" i="13" a="1"/>
  <c r="AD20" i="13" s="1"/>
  <c r="W20" i="13" a="1"/>
  <c r="W20" i="13" s="1"/>
  <c r="AA20" i="13" a="1"/>
  <c r="AA20" i="13" s="1"/>
  <c r="X20" i="13" a="1"/>
  <c r="X20" i="13" s="1"/>
  <c r="AB20" i="13" a="1"/>
  <c r="AB20" i="13" s="1"/>
  <c r="AD152" i="13" a="1"/>
  <c r="AD152" i="13" s="1"/>
  <c r="AA68" i="13" a="1"/>
  <c r="AA68" i="13" s="1"/>
  <c r="V64" i="13" a="1"/>
  <c r="V64" i="13" s="1"/>
  <c r="X60" i="13" a="1"/>
  <c r="X60" i="13" s="1"/>
  <c r="Z56" i="13" a="1"/>
  <c r="Z56" i="13" s="1"/>
  <c r="W52" i="13" a="1"/>
  <c r="W52" i="13" s="1"/>
  <c r="W48" i="13" a="1"/>
  <c r="W48" i="13" s="1"/>
  <c r="W44" i="13" a="1"/>
  <c r="W44" i="13" s="1"/>
  <c r="V40" i="13" a="1"/>
  <c r="V40" i="13" s="1"/>
  <c r="Z36" i="13" a="1"/>
  <c r="Z36" i="13" s="1"/>
  <c r="W32" i="13" a="1"/>
  <c r="W32" i="13" s="1"/>
  <c r="X28" i="13" a="1"/>
  <c r="X28" i="13" s="1"/>
  <c r="X24" i="13" a="1"/>
  <c r="X24" i="13" s="1"/>
  <c r="W12" i="13" a="1"/>
  <c r="W12" i="13" s="1"/>
  <c r="AA8" i="13" a="1"/>
  <c r="AA8" i="13" s="1"/>
  <c r="W4" i="13" a="1"/>
  <c r="W4" i="13" s="1"/>
  <c r="AD203" i="13" a="1"/>
  <c r="AD203" i="13" s="1"/>
  <c r="V67" i="13" a="1"/>
  <c r="V67" i="13" s="1"/>
  <c r="W51" i="13" a="1"/>
  <c r="W51" i="13" s="1"/>
  <c r="V47" i="13" a="1"/>
  <c r="V47" i="13" s="1"/>
  <c r="V43" i="13" a="1"/>
  <c r="V43" i="13" s="1"/>
  <c r="V39" i="13" a="1"/>
  <c r="V39" i="13" s="1"/>
  <c r="V35" i="13" a="1"/>
  <c r="V35" i="13" s="1"/>
  <c r="AB65" i="13" a="1"/>
  <c r="AB65" i="13" s="1"/>
  <c r="W57" i="13" a="1"/>
  <c r="W57" i="13" s="1"/>
  <c r="X53" i="13" a="1"/>
  <c r="X53" i="13" s="1"/>
  <c r="W49" i="13" a="1"/>
  <c r="W49" i="13" s="1"/>
  <c r="X45" i="13" a="1"/>
  <c r="X45" i="13" s="1"/>
  <c r="Y41" i="13" a="1"/>
  <c r="Y41" i="13" s="1"/>
  <c r="AB37" i="13" a="1"/>
  <c r="AB37" i="13" s="1"/>
  <c r="W29" i="13" a="1"/>
  <c r="W29" i="13" s="1"/>
  <c r="Y25" i="13" a="1"/>
  <c r="Y25" i="13" s="1"/>
  <c r="V21" i="13" a="1"/>
  <c r="V21" i="13" s="1"/>
  <c r="Y13" i="13" a="1"/>
  <c r="Y13" i="13" s="1"/>
  <c r="W9" i="13" a="1"/>
  <c r="W9" i="13" s="1"/>
  <c r="X5" i="13" a="1"/>
  <c r="X5" i="13" s="1"/>
  <c r="AD286" i="13" a="1"/>
  <c r="AD286" i="13" s="1"/>
  <c r="V58" i="13" a="1"/>
  <c r="V58" i="13" s="1"/>
  <c r="X38" i="13" a="1"/>
  <c r="X38" i="13" s="1"/>
  <c r="V30" i="13" a="1"/>
  <c r="V30" i="13" s="1"/>
  <c r="W14" i="13" a="1"/>
  <c r="W14" i="13" s="1"/>
  <c r="V60" i="13" a="1"/>
  <c r="V60" i="13" s="1"/>
  <c r="AC64" i="13" a="1"/>
  <c r="AC64" i="13" s="1"/>
  <c r="W65" i="13" a="1"/>
  <c r="W65" i="13" s="1"/>
  <c r="W45" i="13" a="1"/>
  <c r="W45" i="13" s="1"/>
  <c r="V65" i="13" a="1"/>
  <c r="V65" i="13" s="1"/>
  <c r="V57" i="13" a="1"/>
  <c r="V57" i="13" s="1"/>
  <c r="V41" i="13" a="1"/>
  <c r="V41" i="13" s="1"/>
  <c r="V29" i="13" a="1"/>
  <c r="V29" i="13" s="1"/>
  <c r="W5" i="13" a="1"/>
  <c r="W5" i="13" s="1"/>
  <c r="Y53" i="13" a="1"/>
  <c r="Y53" i="13" s="1"/>
  <c r="AA48" i="13" a="1"/>
  <c r="AA48" i="13" s="1"/>
  <c r="AD177" i="13" a="1"/>
  <c r="AD177" i="13" s="1"/>
  <c r="AD121" i="13" a="1"/>
  <c r="AD121" i="13" s="1"/>
  <c r="W61" i="13" a="1"/>
  <c r="W61" i="13" s="1"/>
  <c r="AA61" i="13" a="1"/>
  <c r="AA61" i="13" s="1"/>
  <c r="Y37" i="13" a="1"/>
  <c r="Y37" i="13" s="1"/>
  <c r="V37" i="13" a="1"/>
  <c r="V37" i="13" s="1"/>
  <c r="W33" i="13" a="1"/>
  <c r="W33" i="13" s="1"/>
  <c r="V33" i="13" a="1"/>
  <c r="V33" i="13" s="1"/>
  <c r="X25" i="13" a="1"/>
  <c r="X25" i="13" s="1"/>
  <c r="W25" i="13" a="1"/>
  <c r="W25" i="13" s="1"/>
  <c r="AC17" i="13" a="1"/>
  <c r="AC17" i="13" s="1"/>
  <c r="Y17" i="13" a="1"/>
  <c r="Y17" i="13" s="1"/>
  <c r="Z13" i="13" a="1"/>
  <c r="Z13" i="13" s="1"/>
  <c r="X13" i="13" a="1"/>
  <c r="X13" i="13" s="1"/>
  <c r="V53" i="13" a="1"/>
  <c r="V53" i="13" s="1"/>
  <c r="X17" i="13" a="1"/>
  <c r="X17" i="13" s="1"/>
  <c r="Y48" i="13" a="1"/>
  <c r="Y48" i="13" s="1"/>
  <c r="Y4" i="13" a="1"/>
  <c r="Y4" i="13" s="1"/>
  <c r="AA37" i="13" a="1"/>
  <c r="AA37" i="13" s="1"/>
  <c r="AD227" i="13" a="1"/>
  <c r="AD227" i="13" s="1"/>
  <c r="AD88" i="13" a="1"/>
  <c r="AD88" i="13" s="1"/>
  <c r="X64" i="13" a="1"/>
  <c r="X64" i="13" s="1"/>
  <c r="W64" i="13" a="1"/>
  <c r="W64" i="13" s="1"/>
  <c r="W60" i="13" a="1"/>
  <c r="W60" i="13" s="1"/>
  <c r="AA60" i="13" a="1"/>
  <c r="AA60" i="13" s="1"/>
  <c r="Y60" i="13" a="1"/>
  <c r="Y60" i="13" s="1"/>
  <c r="V52" i="13" a="1"/>
  <c r="V52" i="13" s="1"/>
  <c r="X52" i="13" a="1"/>
  <c r="X52" i="13" s="1"/>
  <c r="AB36" i="13" a="1"/>
  <c r="AB36" i="13" s="1"/>
  <c r="W36" i="13" a="1"/>
  <c r="W36" i="13" s="1"/>
  <c r="AA32" i="13" a="1"/>
  <c r="AA32" i="13" s="1"/>
  <c r="V32" i="13" a="1"/>
  <c r="V32" i="13" s="1"/>
  <c r="X32" i="13" a="1"/>
  <c r="X32" i="13" s="1"/>
  <c r="AB24" i="13" a="1"/>
  <c r="AB24" i="13" s="1"/>
  <c r="W24" i="13" a="1"/>
  <c r="W24" i="13" s="1"/>
  <c r="Z24" i="13" a="1"/>
  <c r="Z24" i="13" s="1"/>
  <c r="AC16" i="13" a="1"/>
  <c r="AC16" i="13" s="1"/>
  <c r="AA16" i="13" a="1"/>
  <c r="AA16" i="13" s="1"/>
  <c r="Y16" i="13" a="1"/>
  <c r="Y16" i="13" s="1"/>
  <c r="Z8" i="13" a="1"/>
  <c r="Z8" i="13" s="1"/>
  <c r="W8" i="13" a="1"/>
  <c r="W8" i="13" s="1"/>
  <c r="V68" i="13" a="1"/>
  <c r="V68" i="13" s="1"/>
  <c r="V61" i="13" a="1"/>
  <c r="V61" i="13" s="1"/>
  <c r="V36" i="13" a="1"/>
  <c r="V36" i="13" s="1"/>
  <c r="W21" i="13" a="1"/>
  <c r="W21" i="13" s="1"/>
  <c r="X49" i="13" a="1"/>
  <c r="X49" i="13" s="1"/>
  <c r="Y28" i="13" a="1"/>
  <c r="Y28" i="13" s="1"/>
  <c r="Z49" i="13" a="1"/>
  <c r="Z49" i="13" s="1"/>
  <c r="AB64" i="13" a="1"/>
  <c r="AB64" i="13" s="1"/>
  <c r="W30" i="13" a="1"/>
  <c r="W30" i="13" s="1"/>
  <c r="AD323" i="13" a="1"/>
  <c r="AD323" i="13" s="1"/>
  <c r="AE323" i="13" a="1"/>
  <c r="AE323" i="13" s="1"/>
  <c r="AD319" i="13" a="1"/>
  <c r="AD319" i="13" s="1"/>
  <c r="AE319" i="13" a="1"/>
  <c r="AE319" i="13" s="1"/>
  <c r="AD315" i="13" a="1"/>
  <c r="AD315" i="13" s="1"/>
  <c r="AE315" i="13" a="1"/>
  <c r="AE315" i="13" s="1"/>
  <c r="AD311" i="13" a="1"/>
  <c r="AD311" i="13" s="1"/>
  <c r="AE311" i="13" a="1"/>
  <c r="AE311" i="13" s="1"/>
  <c r="AD309" i="13" a="1"/>
  <c r="AD309" i="13" s="1"/>
  <c r="AE309" i="13" a="1"/>
  <c r="AE309" i="13" s="1"/>
  <c r="AD305" i="13" a="1"/>
  <c r="AD305" i="13" s="1"/>
  <c r="AE305" i="13" a="1"/>
  <c r="AE305" i="13" s="1"/>
  <c r="AD301" i="13" a="1"/>
  <c r="AD301" i="13" s="1"/>
  <c r="AE301" i="13" a="1"/>
  <c r="AE301" i="13" s="1"/>
  <c r="AD298" i="13" a="1"/>
  <c r="AD298" i="13" s="1"/>
  <c r="AE298" i="13" a="1"/>
  <c r="AE298" i="13" s="1"/>
  <c r="AD294" i="13" a="1"/>
  <c r="AD294" i="13" s="1"/>
  <c r="AE294" i="13" a="1"/>
  <c r="AE294" i="13" s="1"/>
  <c r="AD291" i="13" a="1"/>
  <c r="AD291" i="13" s="1"/>
  <c r="AE291" i="13" a="1"/>
  <c r="AE291" i="13" s="1"/>
  <c r="AD284" i="13" a="1"/>
  <c r="AD284" i="13" s="1"/>
  <c r="AE284" i="13" a="1"/>
  <c r="AE284" i="13" s="1"/>
  <c r="AD280" i="13" a="1"/>
  <c r="AD280" i="13" s="1"/>
  <c r="AE280" i="13" a="1"/>
  <c r="AE280" i="13" s="1"/>
  <c r="AD276" i="13" a="1"/>
  <c r="AD276" i="13" s="1"/>
  <c r="AE276" i="13" a="1"/>
  <c r="AE276" i="13" s="1"/>
  <c r="AD273" i="13" a="1"/>
  <c r="AD273" i="13" s="1"/>
  <c r="AE273" i="13" a="1"/>
  <c r="AE273" i="13" s="1"/>
  <c r="AD269" i="13" a="1"/>
  <c r="AD269" i="13" s="1"/>
  <c r="AE269" i="13" a="1"/>
  <c r="AE269" i="13" s="1"/>
  <c r="AD265" i="13" a="1"/>
  <c r="AD265" i="13" s="1"/>
  <c r="AE265" i="13" a="1"/>
  <c r="AE265" i="13" s="1"/>
  <c r="AD261" i="13" a="1"/>
  <c r="AD261" i="13" s="1"/>
  <c r="AE261" i="13" a="1"/>
  <c r="AE261" i="13" s="1"/>
  <c r="AE257" i="13" a="1"/>
  <c r="AE257" i="13" s="1"/>
  <c r="AD257" i="13" a="1"/>
  <c r="AD257" i="13" s="1"/>
  <c r="AE253" i="13" a="1"/>
  <c r="AE253" i="13" s="1"/>
  <c r="AD253" i="13" a="1"/>
  <c r="AD253" i="13" s="1"/>
  <c r="AE249" i="13" a="1"/>
  <c r="AE249" i="13" s="1"/>
  <c r="AD249" i="13" a="1"/>
  <c r="AD249" i="13" s="1"/>
  <c r="AE245" i="13" a="1"/>
  <c r="AE245" i="13" s="1"/>
  <c r="AD245" i="13" a="1"/>
  <c r="AD245" i="13" s="1"/>
  <c r="AE241" i="13" a="1"/>
  <c r="AE241" i="13" s="1"/>
  <c r="AD241" i="13" a="1"/>
  <c r="AD241" i="13" s="1"/>
  <c r="AE237" i="13" a="1"/>
  <c r="AE237" i="13" s="1"/>
  <c r="AD237" i="13" a="1"/>
  <c r="AD237" i="13" s="1"/>
  <c r="AE233" i="13" a="1"/>
  <c r="AE233" i="13" s="1"/>
  <c r="AD233" i="13" a="1"/>
  <c r="AD233" i="13" s="1"/>
  <c r="AE229" i="13" a="1"/>
  <c r="AE229" i="13" s="1"/>
  <c r="AD229" i="13" a="1"/>
  <c r="AD229" i="13" s="1"/>
  <c r="AE225" i="13" a="1"/>
  <c r="AE225" i="13" s="1"/>
  <c r="AD225" i="13" a="1"/>
  <c r="AD225" i="13" s="1"/>
  <c r="AE221" i="13" a="1"/>
  <c r="AE221" i="13" s="1"/>
  <c r="AD221" i="13" a="1"/>
  <c r="AD221" i="13" s="1"/>
  <c r="AE217" i="13" a="1"/>
  <c r="AE217" i="13" s="1"/>
  <c r="AD217" i="13" a="1"/>
  <c r="AD217" i="13" s="1"/>
  <c r="AE213" i="13" a="1"/>
  <c r="AE213" i="13" s="1"/>
  <c r="AD213" i="13" a="1"/>
  <c r="AD213" i="13" s="1"/>
  <c r="AE209" i="13" a="1"/>
  <c r="AE209" i="13" s="1"/>
  <c r="AD209" i="13" a="1"/>
  <c r="AD209" i="13" s="1"/>
  <c r="AE206" i="13" a="1"/>
  <c r="AE206" i="13" s="1"/>
  <c r="AD206" i="13" a="1"/>
  <c r="AD206" i="13" s="1"/>
  <c r="AE202" i="13" a="1"/>
  <c r="AE202" i="13" s="1"/>
  <c r="AD202" i="13" a="1"/>
  <c r="AD202" i="13" s="1"/>
  <c r="AE198" i="13" a="1"/>
  <c r="AE198" i="13" s="1"/>
  <c r="AD198" i="13" a="1"/>
  <c r="AD198" i="13" s="1"/>
  <c r="AE194" i="13" a="1"/>
  <c r="AE194" i="13" s="1"/>
  <c r="AD194" i="13" a="1"/>
  <c r="AD194" i="13" s="1"/>
  <c r="AE190" i="13" a="1"/>
  <c r="AE190" i="13" s="1"/>
  <c r="AD190" i="13" a="1"/>
  <c r="AD190" i="13" s="1"/>
  <c r="AE186" i="13" a="1"/>
  <c r="AE186" i="13" s="1"/>
  <c r="AD186" i="13" a="1"/>
  <c r="AD186" i="13" s="1"/>
  <c r="AE179" i="13" a="1"/>
  <c r="AE179" i="13" s="1"/>
  <c r="AD179" i="13" a="1"/>
  <c r="AD179" i="13" s="1"/>
  <c r="AE175" i="13" a="1"/>
  <c r="AE175" i="13" s="1"/>
  <c r="AD175" i="13" a="1"/>
  <c r="AD175" i="13" s="1"/>
  <c r="AE171" i="13" a="1"/>
  <c r="AE171" i="13" s="1"/>
  <c r="AD171" i="13" a="1"/>
  <c r="AD171" i="13" s="1"/>
  <c r="AE167" i="13" a="1"/>
  <c r="AE167" i="13" s="1"/>
  <c r="AD167" i="13" a="1"/>
  <c r="AD167" i="13" s="1"/>
  <c r="AD163" i="13" a="1"/>
  <c r="AD163" i="13" s="1"/>
  <c r="AE163" i="13" a="1"/>
  <c r="AE163" i="13" s="1"/>
  <c r="AE159" i="13" a="1"/>
  <c r="AE159" i="13" s="1"/>
  <c r="AD159" i="13" a="1"/>
  <c r="AD159" i="13" s="1"/>
  <c r="AE155" i="13" a="1"/>
  <c r="AE155" i="13" s="1"/>
  <c r="AD155" i="13" a="1"/>
  <c r="AD155" i="13" s="1"/>
  <c r="AE151" i="13" a="1"/>
  <c r="AE151" i="13" s="1"/>
  <c r="AD151" i="13" a="1"/>
  <c r="AD151" i="13" s="1"/>
  <c r="AE147" i="13" a="1"/>
  <c r="AE147" i="13" s="1"/>
  <c r="AD147" i="13" a="1"/>
  <c r="AD147" i="13" s="1"/>
  <c r="AE143" i="13" a="1"/>
  <c r="AE143" i="13" s="1"/>
  <c r="AD143" i="13" a="1"/>
  <c r="AD143" i="13" s="1"/>
  <c r="AE139" i="13" a="1"/>
  <c r="AE139" i="13" s="1"/>
  <c r="AD139" i="13" a="1"/>
  <c r="AD139" i="13" s="1"/>
  <c r="AE135" i="13" a="1"/>
  <c r="AE135" i="13" s="1"/>
  <c r="AD135" i="13" a="1"/>
  <c r="AD135" i="13" s="1"/>
  <c r="AE131" i="13" a="1"/>
  <c r="AE131" i="13" s="1"/>
  <c r="AD131" i="13" a="1"/>
  <c r="AD131" i="13" s="1"/>
  <c r="AE127" i="13" a="1"/>
  <c r="AE127" i="13" s="1"/>
  <c r="AD127" i="13" a="1"/>
  <c r="AD127" i="13" s="1"/>
  <c r="AE123" i="13" a="1"/>
  <c r="AE123" i="13" s="1"/>
  <c r="AD123" i="13" a="1"/>
  <c r="AD123" i="13" s="1"/>
  <c r="AE119" i="13" a="1"/>
  <c r="AE119" i="13" s="1"/>
  <c r="AD119" i="13" a="1"/>
  <c r="AD119" i="13" s="1"/>
  <c r="AE115" i="13" a="1"/>
  <c r="AE115" i="13" s="1"/>
  <c r="AD115" i="13" a="1"/>
  <c r="AD115" i="13" s="1"/>
  <c r="AE111" i="13" a="1"/>
  <c r="AE111" i="13" s="1"/>
  <c r="AD111" i="13" a="1"/>
  <c r="AD111" i="13" s="1"/>
  <c r="AE107" i="13" a="1"/>
  <c r="AE107" i="13" s="1"/>
  <c r="AD107" i="13" a="1"/>
  <c r="AD107" i="13" s="1"/>
  <c r="AE103" i="13" a="1"/>
  <c r="AE103" i="13" s="1"/>
  <c r="AD103" i="13" a="1"/>
  <c r="AD103" i="13" s="1"/>
  <c r="AE99" i="13" a="1"/>
  <c r="AE99" i="13" s="1"/>
  <c r="AD99" i="13" a="1"/>
  <c r="AD99" i="13" s="1"/>
  <c r="AE95" i="13" a="1"/>
  <c r="AE95" i="13" s="1"/>
  <c r="AD95" i="13" a="1"/>
  <c r="AD95" i="13" s="1"/>
  <c r="AE91" i="13" a="1"/>
  <c r="AE91" i="13" s="1"/>
  <c r="AD91" i="13" a="1"/>
  <c r="AD91" i="13" s="1"/>
  <c r="AE87" i="13" a="1"/>
  <c r="AE87" i="13" s="1"/>
  <c r="AD87" i="13" a="1"/>
  <c r="AD87" i="13" s="1"/>
  <c r="AE83" i="13" a="1"/>
  <c r="AE83" i="13" s="1"/>
  <c r="AD83" i="13" a="1"/>
  <c r="AD83" i="13" s="1"/>
  <c r="AE79" i="13" a="1"/>
  <c r="AE79" i="13" s="1"/>
  <c r="AD79" i="13" a="1"/>
  <c r="AD79" i="13" s="1"/>
  <c r="AE75" i="13" a="1"/>
  <c r="AE75" i="13" s="1"/>
  <c r="AD75" i="13" a="1"/>
  <c r="AD75" i="13" s="1"/>
  <c r="AE71" i="13" a="1"/>
  <c r="AE71" i="13" s="1"/>
  <c r="AD71" i="13" a="1"/>
  <c r="AD71" i="13" s="1"/>
  <c r="AE67" i="13" a="1"/>
  <c r="AE67" i="13" s="1"/>
  <c r="AC67" i="13" a="1"/>
  <c r="AC67" i="13" s="1"/>
  <c r="AB67" i="13" a="1"/>
  <c r="AB67" i="13" s="1"/>
  <c r="Z67" i="13" a="1"/>
  <c r="Z67" i="13" s="1"/>
  <c r="AD67" i="13" a="1"/>
  <c r="AD67" i="13" s="1"/>
  <c r="Y67" i="13" a="1"/>
  <c r="Y67" i="13" s="1"/>
  <c r="AA67" i="13" a="1"/>
  <c r="AA67" i="13" s="1"/>
  <c r="X67" i="13" a="1"/>
  <c r="X67" i="13" s="1"/>
  <c r="AE63" i="13" a="1"/>
  <c r="AE63" i="13" s="1"/>
  <c r="AD63" i="13" a="1"/>
  <c r="AD63" i="13" s="1"/>
  <c r="AB63" i="13" a="1"/>
  <c r="AB63" i="13" s="1"/>
  <c r="AA63" i="13" a="1"/>
  <c r="AA63" i="13" s="1"/>
  <c r="X63" i="13" a="1"/>
  <c r="X63" i="13" s="1"/>
  <c r="Y63" i="13" a="1"/>
  <c r="Y63" i="13" s="1"/>
  <c r="V63" i="13" a="1"/>
  <c r="V63" i="13" s="1"/>
  <c r="AC63" i="13" a="1"/>
  <c r="AC63" i="13" s="1"/>
  <c r="Z63" i="13" a="1"/>
  <c r="Z63" i="13" s="1"/>
  <c r="AE59" i="13" a="1"/>
  <c r="AE59" i="13" s="1"/>
  <c r="AC59" i="13" a="1"/>
  <c r="AC59" i="13" s="1"/>
  <c r="AB59" i="13" a="1"/>
  <c r="AB59" i="13" s="1"/>
  <c r="AD59" i="13" a="1"/>
  <c r="AD59" i="13" s="1"/>
  <c r="AA59" i="13" a="1"/>
  <c r="AA59" i="13" s="1"/>
  <c r="Z59" i="13" a="1"/>
  <c r="Z59" i="13" s="1"/>
  <c r="W59" i="13" a="1"/>
  <c r="W59" i="13" s="1"/>
  <c r="V59" i="13" a="1"/>
  <c r="V59" i="13" s="1"/>
  <c r="Y59" i="13" a="1"/>
  <c r="Y59" i="13" s="1"/>
  <c r="X59" i="13" a="1"/>
  <c r="X59" i="13" s="1"/>
  <c r="AE55" i="13" a="1"/>
  <c r="AE55" i="13" s="1"/>
  <c r="AB55" i="13" a="1"/>
  <c r="AB55" i="13" s="1"/>
  <c r="AD55" i="13" a="1"/>
  <c r="AD55" i="13" s="1"/>
  <c r="AC55" i="13" a="1"/>
  <c r="AC55" i="13" s="1"/>
  <c r="AA55" i="13" a="1"/>
  <c r="AA55" i="13" s="1"/>
  <c r="Y55" i="13" a="1"/>
  <c r="Y55" i="13" s="1"/>
  <c r="X55" i="13" a="1"/>
  <c r="X55" i="13" s="1"/>
  <c r="Z55" i="13" a="1"/>
  <c r="Z55" i="13" s="1"/>
  <c r="W55" i="13" a="1"/>
  <c r="W55" i="13" s="1"/>
  <c r="V55" i="13" a="1"/>
  <c r="V55" i="13" s="1"/>
  <c r="AE51" i="13" a="1"/>
  <c r="AE51" i="13" s="1"/>
  <c r="AC51" i="13" a="1"/>
  <c r="AC51" i="13" s="1"/>
  <c r="AB51" i="13" a="1"/>
  <c r="AB51" i="13" s="1"/>
  <c r="AA51" i="13" a="1"/>
  <c r="AA51" i="13" s="1"/>
  <c r="Z51" i="13" a="1"/>
  <c r="Z51" i="13" s="1"/>
  <c r="X51" i="13" a="1"/>
  <c r="X51" i="13" s="1"/>
  <c r="V51" i="13" a="1"/>
  <c r="V51" i="13" s="1"/>
  <c r="Y51" i="13" a="1"/>
  <c r="Y51" i="13" s="1"/>
  <c r="AD51" i="13" a="1"/>
  <c r="AD51" i="13" s="1"/>
  <c r="AE47" i="13" a="1"/>
  <c r="AE47" i="13" s="1"/>
  <c r="AC47" i="13" a="1"/>
  <c r="AC47" i="13" s="1"/>
  <c r="AD47" i="13" a="1"/>
  <c r="AD47" i="13" s="1"/>
  <c r="Z47" i="13" a="1"/>
  <c r="Z47" i="13" s="1"/>
  <c r="AB47" i="13" a="1"/>
  <c r="AB47" i="13" s="1"/>
  <c r="X47" i="13" a="1"/>
  <c r="X47" i="13" s="1"/>
  <c r="W47" i="13" a="1"/>
  <c r="W47" i="13" s="1"/>
  <c r="AA47" i="13" a="1"/>
  <c r="AA47" i="13" s="1"/>
  <c r="Y47" i="13" a="1"/>
  <c r="Y47" i="13" s="1"/>
  <c r="AE43" i="13" a="1"/>
  <c r="AE43" i="13" s="1"/>
  <c r="AC43" i="13" a="1"/>
  <c r="AC43" i="13" s="1"/>
  <c r="AA43" i="13" a="1"/>
  <c r="AA43" i="13" s="1"/>
  <c r="AD43" i="13" a="1"/>
  <c r="AD43" i="13" s="1"/>
  <c r="AB43" i="13" a="1"/>
  <c r="AB43" i="13" s="1"/>
  <c r="X43" i="13" a="1"/>
  <c r="X43" i="13" s="1"/>
  <c r="Y43" i="13" a="1"/>
  <c r="Y43" i="13" s="1"/>
  <c r="W43" i="13" a="1"/>
  <c r="W43" i="13" s="1"/>
  <c r="Z43" i="13" a="1"/>
  <c r="Z43" i="13" s="1"/>
  <c r="AE39" i="13" a="1"/>
  <c r="AE39" i="13" s="1"/>
  <c r="AC39" i="13" a="1"/>
  <c r="AC39" i="13" s="1"/>
  <c r="AD39" i="13" a="1"/>
  <c r="AD39" i="13" s="1"/>
  <c r="AB39" i="13" a="1"/>
  <c r="AB39" i="13" s="1"/>
  <c r="AA39" i="13" a="1"/>
  <c r="AA39" i="13" s="1"/>
  <c r="Z39" i="13" a="1"/>
  <c r="Z39" i="13" s="1"/>
  <c r="Y39" i="13" a="1"/>
  <c r="Y39" i="13" s="1"/>
  <c r="X39" i="13" a="1"/>
  <c r="X39" i="13" s="1"/>
  <c r="W39" i="13" a="1"/>
  <c r="W39" i="13" s="1"/>
  <c r="AE35" i="13" a="1"/>
  <c r="AE35" i="13" s="1"/>
  <c r="AB35" i="13" a="1"/>
  <c r="AB35" i="13" s="1"/>
  <c r="AA35" i="13" a="1"/>
  <c r="AA35" i="13" s="1"/>
  <c r="AC35" i="13" a="1"/>
  <c r="AC35" i="13" s="1"/>
  <c r="AD35" i="13" a="1"/>
  <c r="AD35" i="13" s="1"/>
  <c r="X35" i="13" a="1"/>
  <c r="X35" i="13" s="1"/>
  <c r="Z35" i="13" a="1"/>
  <c r="Z35" i="13" s="1"/>
  <c r="Y35" i="13" a="1"/>
  <c r="Y35" i="13" s="1"/>
  <c r="AE31" i="13" a="1"/>
  <c r="AE31" i="13" s="1"/>
  <c r="AB31" i="13" a="1"/>
  <c r="AB31" i="13" s="1"/>
  <c r="AD31" i="13" a="1"/>
  <c r="AD31" i="13" s="1"/>
  <c r="AC31" i="13" a="1"/>
  <c r="AC31" i="13" s="1"/>
  <c r="Z31" i="13" a="1"/>
  <c r="Z31" i="13" s="1"/>
  <c r="AA31" i="13" a="1"/>
  <c r="AA31" i="13" s="1"/>
  <c r="Y31" i="13" a="1"/>
  <c r="Y31" i="13" s="1"/>
  <c r="W31" i="13" a="1"/>
  <c r="W31" i="13" s="1"/>
  <c r="V31" i="13" a="1"/>
  <c r="V31" i="13" s="1"/>
  <c r="X31" i="13" a="1"/>
  <c r="X31" i="13" s="1"/>
  <c r="AE27" i="13" a="1"/>
  <c r="AE27" i="13" s="1"/>
  <c r="AC27" i="13" a="1"/>
  <c r="AC27" i="13" s="1"/>
  <c r="AA27" i="13" a="1"/>
  <c r="AA27" i="13" s="1"/>
  <c r="Z27" i="13" a="1"/>
  <c r="Z27" i="13" s="1"/>
  <c r="AD27" i="13" a="1"/>
  <c r="AD27" i="13" s="1"/>
  <c r="AB27" i="13" a="1"/>
  <c r="AB27" i="13" s="1"/>
  <c r="Y27" i="13" a="1"/>
  <c r="Y27" i="13" s="1"/>
  <c r="X27" i="13" a="1"/>
  <c r="X27" i="13" s="1"/>
  <c r="V27" i="13" a="1"/>
  <c r="V27" i="13" s="1"/>
  <c r="W27" i="13" a="1"/>
  <c r="W27" i="13" s="1"/>
  <c r="AE23" i="13" a="1"/>
  <c r="AE23" i="13" s="1"/>
  <c r="AC23" i="13" a="1"/>
  <c r="AC23" i="13" s="1"/>
  <c r="AD23" i="13" a="1"/>
  <c r="AD23" i="13" s="1"/>
  <c r="AA23" i="13" a="1"/>
  <c r="AA23" i="13" s="1"/>
  <c r="Y23" i="13" a="1"/>
  <c r="Y23" i="13" s="1"/>
  <c r="X23" i="13" a="1"/>
  <c r="X23" i="13" s="1"/>
  <c r="AB23" i="13" a="1"/>
  <c r="AB23" i="13" s="1"/>
  <c r="Z23" i="13" a="1"/>
  <c r="Z23" i="13" s="1"/>
  <c r="W23" i="13" a="1"/>
  <c r="W23" i="13" s="1"/>
  <c r="AE19" i="13" a="1"/>
  <c r="AE19" i="13" s="1"/>
  <c r="AC19" i="13" a="1"/>
  <c r="AC19" i="13" s="1"/>
  <c r="AB19" i="13" a="1"/>
  <c r="AB19" i="13" s="1"/>
  <c r="AA19" i="13" a="1"/>
  <c r="AA19" i="13" s="1"/>
  <c r="Z19" i="13" a="1"/>
  <c r="Z19" i="13" s="1"/>
  <c r="X19" i="13" a="1"/>
  <c r="X19" i="13" s="1"/>
  <c r="Y19" i="13" a="1"/>
  <c r="Y19" i="13" s="1"/>
  <c r="W19" i="13" a="1"/>
  <c r="W19" i="13" s="1"/>
  <c r="AD19" i="13" a="1"/>
  <c r="AD19" i="13" s="1"/>
  <c r="AE15" i="13" a="1"/>
  <c r="AE15" i="13" s="1"/>
  <c r="AC15" i="13" a="1"/>
  <c r="AC15" i="13" s="1"/>
  <c r="AB15" i="13" a="1"/>
  <c r="AB15" i="13" s="1"/>
  <c r="AD15" i="13" a="1"/>
  <c r="AD15" i="13" s="1"/>
  <c r="AA15" i="13" a="1"/>
  <c r="AA15" i="13" s="1"/>
  <c r="Z15" i="13" a="1"/>
  <c r="Z15" i="13" s="1"/>
  <c r="X15" i="13" a="1"/>
  <c r="X15" i="13" s="1"/>
  <c r="Y15" i="13" a="1"/>
  <c r="Y15" i="13" s="1"/>
  <c r="W15" i="13" a="1"/>
  <c r="W15" i="13" s="1"/>
  <c r="AE11" i="13" a="1"/>
  <c r="AE11" i="13" s="1"/>
  <c r="AA11" i="13" a="1"/>
  <c r="AA11" i="13" s="1"/>
  <c r="Z11" i="13" a="1"/>
  <c r="Z11" i="13" s="1"/>
  <c r="AD11" i="13" a="1"/>
  <c r="AD11" i="13" s="1"/>
  <c r="AC11" i="13" a="1"/>
  <c r="AC11" i="13" s="1"/>
  <c r="X11" i="13" a="1"/>
  <c r="X11" i="13" s="1"/>
  <c r="AB11" i="13" a="1"/>
  <c r="AB11" i="13" s="1"/>
  <c r="Y11" i="13" a="1"/>
  <c r="Y11" i="13" s="1"/>
  <c r="W11" i="13" a="1"/>
  <c r="W11" i="13" s="1"/>
  <c r="AE7" i="13" a="1"/>
  <c r="AE7" i="13" s="1"/>
  <c r="AC7" i="13" a="1"/>
  <c r="AC7" i="13" s="1"/>
  <c r="AD7" i="13" a="1"/>
  <c r="AD7" i="13" s="1"/>
  <c r="AB7" i="13" a="1"/>
  <c r="AB7" i="13" s="1"/>
  <c r="AA7" i="13" a="1"/>
  <c r="AA7" i="13" s="1"/>
  <c r="Z7" i="13" a="1"/>
  <c r="Z7" i="13" s="1"/>
  <c r="Y7" i="13" a="1"/>
  <c r="Y7" i="13" s="1"/>
  <c r="X7" i="13" a="1"/>
  <c r="X7" i="13" s="1"/>
  <c r="W7" i="13" a="1"/>
  <c r="W7" i="13" s="1"/>
  <c r="AE3" i="13" a="1"/>
  <c r="AE3" i="13" s="1"/>
  <c r="AC3" i="13" a="1"/>
  <c r="AC3" i="13" s="1"/>
  <c r="AB3" i="13" a="1"/>
  <c r="AB3" i="13" s="1"/>
  <c r="AA3" i="13" a="1"/>
  <c r="AA3" i="13" s="1"/>
  <c r="Z3" i="13" a="1"/>
  <c r="Z3" i="13" s="1"/>
  <c r="X3" i="13" a="1"/>
  <c r="X3" i="13" s="1"/>
  <c r="AD3" i="13" a="1"/>
  <c r="AD3" i="13" s="1"/>
  <c r="Y3" i="13" a="1"/>
  <c r="Y3" i="13" s="1"/>
  <c r="W3" i="13" a="1"/>
  <c r="W3" i="13" s="1"/>
  <c r="W67" i="13" a="1"/>
  <c r="W67" i="13" s="1"/>
  <c r="W63" i="13" a="1"/>
  <c r="W63" i="13" s="1"/>
  <c r="W35" i="13" a="1"/>
  <c r="W35" i="13" s="1"/>
  <c r="AC2" i="13" a="1"/>
  <c r="AC2" i="13" s="1"/>
  <c r="AD2" i="13" a="1"/>
  <c r="AD2" i="13" s="1"/>
  <c r="AE2" i="13" a="1"/>
  <c r="AE2" i="13" s="1"/>
  <c r="Z2" i="13" a="1"/>
  <c r="Z2" i="13" s="1"/>
  <c r="AB2" i="13" a="1"/>
  <c r="AB2" i="13" s="1"/>
  <c r="W2" i="13" a="1"/>
  <c r="W2" i="13" s="1"/>
  <c r="Y2" i="13" a="1"/>
  <c r="Y2" i="13" s="1"/>
  <c r="V2" i="13" a="1"/>
  <c r="V2" i="13" s="1"/>
  <c r="AA2" i="13" a="1"/>
  <c r="AA2" i="13" s="1"/>
  <c r="X2" i="13" a="1"/>
  <c r="X2" i="13" s="1"/>
  <c r="AE322" i="13" a="1"/>
  <c r="AE322" i="13" s="1"/>
  <c r="AD322" i="13" a="1"/>
  <c r="AD322" i="13" s="1"/>
  <c r="AE318" i="13" a="1"/>
  <c r="AE318" i="13" s="1"/>
  <c r="AD318" i="13" a="1"/>
  <c r="AD318" i="13" s="1"/>
  <c r="AE314" i="13" a="1"/>
  <c r="AE314" i="13" s="1"/>
  <c r="AD314" i="13" a="1"/>
  <c r="AD314" i="13" s="1"/>
  <c r="AE308" i="13" a="1"/>
  <c r="AE308" i="13" s="1"/>
  <c r="AD308" i="13" a="1"/>
  <c r="AD308" i="13" s="1"/>
  <c r="AE304" i="13" a="1"/>
  <c r="AE304" i="13" s="1"/>
  <c r="AD304" i="13" a="1"/>
  <c r="AD304" i="13" s="1"/>
  <c r="AE300" i="13" a="1"/>
  <c r="AE300" i="13" s="1"/>
  <c r="AD300" i="13" a="1"/>
  <c r="AD300" i="13" s="1"/>
  <c r="AD297" i="13" a="1"/>
  <c r="AD297" i="13" s="1"/>
  <c r="AE297" i="13" a="1"/>
  <c r="AE297" i="13" s="1"/>
  <c r="AE293" i="13" a="1"/>
  <c r="AE293" i="13" s="1"/>
  <c r="AD293" i="13" a="1"/>
  <c r="AD293" i="13" s="1"/>
  <c r="AE290" i="13" a="1"/>
  <c r="AE290" i="13" s="1"/>
  <c r="AD290" i="13" a="1"/>
  <c r="AD290" i="13" s="1"/>
  <c r="AE287" i="13" a="1"/>
  <c r="AE287" i="13" s="1"/>
  <c r="AD287" i="13" a="1"/>
  <c r="AD287" i="13" s="1"/>
  <c r="AD283" i="13" a="1"/>
  <c r="AD283" i="13" s="1"/>
  <c r="AE283" i="13" a="1"/>
  <c r="AE283" i="13" s="1"/>
  <c r="AE279" i="13" a="1"/>
  <c r="AE279" i="13" s="1"/>
  <c r="AD279" i="13" a="1"/>
  <c r="AD279" i="13" s="1"/>
  <c r="AE275" i="13" a="1"/>
  <c r="AE275" i="13" s="1"/>
  <c r="AD275" i="13" a="1"/>
  <c r="AD275" i="13" s="1"/>
  <c r="AE272" i="13" a="1"/>
  <c r="AE272" i="13" s="1"/>
  <c r="AD272" i="13" a="1"/>
  <c r="AD272" i="13" s="1"/>
  <c r="AD268" i="13" a="1"/>
  <c r="AD268" i="13" s="1"/>
  <c r="AE268" i="13" a="1"/>
  <c r="AE268" i="13" s="1"/>
  <c r="AE264" i="13" a="1"/>
  <c r="AE264" i="13" s="1"/>
  <c r="AD264" i="13" a="1"/>
  <c r="AD264" i="13" s="1"/>
  <c r="AE260" i="13" a="1"/>
  <c r="AE260" i="13" s="1"/>
  <c r="AD260" i="13" a="1"/>
  <c r="AD260" i="13" s="1"/>
  <c r="AE256" i="13" a="1"/>
  <c r="AE256" i="13" s="1"/>
  <c r="AD256" i="13" a="1"/>
  <c r="AD256" i="13" s="1"/>
  <c r="AE252" i="13" a="1"/>
  <c r="AE252" i="13" s="1"/>
  <c r="AD252" i="13" a="1"/>
  <c r="AD252" i="13" s="1"/>
  <c r="AE248" i="13" a="1"/>
  <c r="AE248" i="13" s="1"/>
  <c r="AD248" i="13" a="1"/>
  <c r="AD248" i="13" s="1"/>
  <c r="AE244" i="13" a="1"/>
  <c r="AE244" i="13" s="1"/>
  <c r="AD244" i="13" a="1"/>
  <c r="AD244" i="13" s="1"/>
  <c r="AE240" i="13" a="1"/>
  <c r="AE240" i="13" s="1"/>
  <c r="AD240" i="13" a="1"/>
  <c r="AD240" i="13" s="1"/>
  <c r="AD236" i="13" a="1"/>
  <c r="AD236" i="13" s="1"/>
  <c r="AE236" i="13" a="1"/>
  <c r="AE236" i="13" s="1"/>
  <c r="AE232" i="13" a="1"/>
  <c r="AE232" i="13" s="1"/>
  <c r="AD232" i="13" a="1"/>
  <c r="AD232" i="13" s="1"/>
  <c r="AE228" i="13" a="1"/>
  <c r="AE228" i="13" s="1"/>
  <c r="AD228" i="13" a="1"/>
  <c r="AD228" i="13" s="1"/>
  <c r="AE224" i="13" a="1"/>
  <c r="AE224" i="13" s="1"/>
  <c r="AD224" i="13" a="1"/>
  <c r="AD224" i="13" s="1"/>
  <c r="AE220" i="13" a="1"/>
  <c r="AE220" i="13" s="1"/>
  <c r="AD220" i="13" a="1"/>
  <c r="AD220" i="13" s="1"/>
  <c r="AE216" i="13" a="1"/>
  <c r="AE216" i="13" s="1"/>
  <c r="AD216" i="13" a="1"/>
  <c r="AD216" i="13" s="1"/>
  <c r="AE212" i="13" a="1"/>
  <c r="AE212" i="13" s="1"/>
  <c r="AD212" i="13" a="1"/>
  <c r="AD212" i="13" s="1"/>
  <c r="AE208" i="13" a="1"/>
  <c r="AE208" i="13" s="1"/>
  <c r="AD208" i="13" a="1"/>
  <c r="AD208" i="13" s="1"/>
  <c r="AE205" i="13" a="1"/>
  <c r="AE205" i="13" s="1"/>
  <c r="AD205" i="13" a="1"/>
  <c r="AD205" i="13" s="1"/>
  <c r="AE201" i="13" a="1"/>
  <c r="AE201" i="13" s="1"/>
  <c r="AD201" i="13" a="1"/>
  <c r="AD201" i="13" s="1"/>
  <c r="AE197" i="13" a="1"/>
  <c r="AE197" i="13" s="1"/>
  <c r="AD197" i="13" a="1"/>
  <c r="AD197" i="13" s="1"/>
  <c r="AE193" i="13" a="1"/>
  <c r="AE193" i="13" s="1"/>
  <c r="AD193" i="13" a="1"/>
  <c r="AD193" i="13" s="1"/>
  <c r="AE189" i="13" a="1"/>
  <c r="AE189" i="13" s="1"/>
  <c r="AD189" i="13" a="1"/>
  <c r="AD189" i="13" s="1"/>
  <c r="AE185" i="13" a="1"/>
  <c r="AE185" i="13" s="1"/>
  <c r="AD185" i="13" a="1"/>
  <c r="AD185" i="13" s="1"/>
  <c r="AE182" i="13" a="1"/>
  <c r="AE182" i="13" s="1"/>
  <c r="AD182" i="13" a="1"/>
  <c r="AD182" i="13" s="1"/>
  <c r="AE178" i="13" a="1"/>
  <c r="AE178" i="13" s="1"/>
  <c r="AD178" i="13" a="1"/>
  <c r="AD178" i="13" s="1"/>
  <c r="AD174" i="13" a="1"/>
  <c r="AD174" i="13" s="1"/>
  <c r="AE174" i="13" a="1"/>
  <c r="AE174" i="13" s="1"/>
  <c r="AE170" i="13" a="1"/>
  <c r="AE170" i="13" s="1"/>
  <c r="AD170" i="13" a="1"/>
  <c r="AD170" i="13" s="1"/>
  <c r="AE166" i="13" a="1"/>
  <c r="AE166" i="13" s="1"/>
  <c r="AD166" i="13" a="1"/>
  <c r="AD166" i="13" s="1"/>
  <c r="AE162" i="13" a="1"/>
  <c r="AE162" i="13" s="1"/>
  <c r="AD162" i="13" a="1"/>
  <c r="AD162" i="13" s="1"/>
  <c r="AE158" i="13" a="1"/>
  <c r="AE158" i="13" s="1"/>
  <c r="AD158" i="13" a="1"/>
  <c r="AD158" i="13" s="1"/>
  <c r="AE154" i="13" a="1"/>
  <c r="AE154" i="13" s="1"/>
  <c r="AD154" i="13" a="1"/>
  <c r="AD154" i="13" s="1"/>
  <c r="AE150" i="13" a="1"/>
  <c r="AE150" i="13" s="1"/>
  <c r="AD150" i="13" a="1"/>
  <c r="AD150" i="13" s="1"/>
  <c r="AE146" i="13" a="1"/>
  <c r="AE146" i="13" s="1"/>
  <c r="AD146" i="13" a="1"/>
  <c r="AD146" i="13" s="1"/>
  <c r="AE142" i="13" a="1"/>
  <c r="AE142" i="13" s="1"/>
  <c r="AD142" i="13" a="1"/>
  <c r="AD142" i="13" s="1"/>
  <c r="AE138" i="13" a="1"/>
  <c r="AE138" i="13" s="1"/>
  <c r="AD138" i="13" a="1"/>
  <c r="AD138" i="13" s="1"/>
  <c r="AE134" i="13" a="1"/>
  <c r="AE134" i="13" s="1"/>
  <c r="AD134" i="13" a="1"/>
  <c r="AD134" i="13" s="1"/>
  <c r="AE130" i="13" a="1"/>
  <c r="AE130" i="13" s="1"/>
  <c r="AD130" i="13" a="1"/>
  <c r="AD130" i="13" s="1"/>
  <c r="AE126" i="13" a="1"/>
  <c r="AE126" i="13" s="1"/>
  <c r="AD126" i="13" a="1"/>
  <c r="AD126" i="13" s="1"/>
  <c r="AE122" i="13" a="1"/>
  <c r="AE122" i="13" s="1"/>
  <c r="AD122" i="13" a="1"/>
  <c r="AD122" i="13" s="1"/>
  <c r="AE118" i="13" a="1"/>
  <c r="AE118" i="13" s="1"/>
  <c r="AD118" i="13" a="1"/>
  <c r="AD118" i="13" s="1"/>
  <c r="AE114" i="13" a="1"/>
  <c r="AE114" i="13" s="1"/>
  <c r="AD114" i="13" a="1"/>
  <c r="AD114" i="13" s="1"/>
  <c r="AE110" i="13" a="1"/>
  <c r="AE110" i="13" s="1"/>
  <c r="AD110" i="13" a="1"/>
  <c r="AD110" i="13" s="1"/>
  <c r="AE106" i="13" a="1"/>
  <c r="AE106" i="13" s="1"/>
  <c r="AD106" i="13" a="1"/>
  <c r="AD106" i="13" s="1"/>
  <c r="AE102" i="13" a="1"/>
  <c r="AE102" i="13" s="1"/>
  <c r="AD102" i="13" a="1"/>
  <c r="AD102" i="13" s="1"/>
  <c r="AE98" i="13" a="1"/>
  <c r="AE98" i="13" s="1"/>
  <c r="AD98" i="13" a="1"/>
  <c r="AD98" i="13" s="1"/>
  <c r="AE94" i="13" a="1"/>
  <c r="AE94" i="13" s="1"/>
  <c r="AD94" i="13" a="1"/>
  <c r="AD94" i="13" s="1"/>
  <c r="AE90" i="13" a="1"/>
  <c r="AE90" i="13" s="1"/>
  <c r="AD90" i="13" a="1"/>
  <c r="AD90" i="13" s="1"/>
  <c r="AE86" i="13" a="1"/>
  <c r="AE86" i="13" s="1"/>
  <c r="AD86" i="13" a="1"/>
  <c r="AD86" i="13" s="1"/>
  <c r="AE82" i="13" a="1"/>
  <c r="AE82" i="13" s="1"/>
  <c r="AD82" i="13" a="1"/>
  <c r="AD82" i="13" s="1"/>
  <c r="AE78" i="13" a="1"/>
  <c r="AE78" i="13" s="1"/>
  <c r="AD78" i="13" a="1"/>
  <c r="AD78" i="13" s="1"/>
  <c r="AE74" i="13" a="1"/>
  <c r="AE74" i="13" s="1"/>
  <c r="AD74" i="13" a="1"/>
  <c r="AD74" i="13" s="1"/>
  <c r="AE70" i="13" a="1"/>
  <c r="AE70" i="13" s="1"/>
  <c r="AD70" i="13" a="1"/>
  <c r="AD70" i="13" s="1"/>
  <c r="AE66" i="13" a="1"/>
  <c r="AE66" i="13" s="1"/>
  <c r="AD66" i="13" a="1"/>
  <c r="AD66" i="13" s="1"/>
  <c r="AC66" i="13" a="1"/>
  <c r="AC66" i="13" s="1"/>
  <c r="AB66" i="13" a="1"/>
  <c r="AB66" i="13" s="1"/>
  <c r="AA66" i="13" a="1"/>
  <c r="AA66" i="13" s="1"/>
  <c r="Z66" i="13" a="1"/>
  <c r="Z66" i="13" s="1"/>
  <c r="X66" i="13" a="1"/>
  <c r="X66" i="13" s="1"/>
  <c r="V66" i="13" a="1"/>
  <c r="V66" i="13" s="1"/>
  <c r="W66" i="13" a="1"/>
  <c r="W66" i="13" s="1"/>
  <c r="Y66" i="13" a="1"/>
  <c r="Y66" i="13" s="1"/>
  <c r="AE62" i="13" a="1"/>
  <c r="AE62" i="13" s="1"/>
  <c r="AD62" i="13" a="1"/>
  <c r="AD62" i="13" s="1"/>
  <c r="AC62" i="13" a="1"/>
  <c r="AC62" i="13" s="1"/>
  <c r="AB62" i="13" a="1"/>
  <c r="AB62" i="13" s="1"/>
  <c r="AA62" i="13" a="1"/>
  <c r="AA62" i="13" s="1"/>
  <c r="X62" i="13" a="1"/>
  <c r="X62" i="13" s="1"/>
  <c r="Y62" i="13" a="1"/>
  <c r="Y62" i="13" s="1"/>
  <c r="W62" i="13" a="1"/>
  <c r="W62" i="13" s="1"/>
  <c r="V62" i="13" a="1"/>
  <c r="V62" i="13" s="1"/>
  <c r="Z62" i="13" a="1"/>
  <c r="Z62" i="13" s="1"/>
  <c r="AE58" i="13" a="1"/>
  <c r="AE58" i="13" s="1"/>
  <c r="AD58" i="13" a="1"/>
  <c r="AD58" i="13" s="1"/>
  <c r="AC58" i="13" a="1"/>
  <c r="AC58" i="13" s="1"/>
  <c r="Z58" i="13" a="1"/>
  <c r="Z58" i="13" s="1"/>
  <c r="Y58" i="13" a="1"/>
  <c r="Y58" i="13" s="1"/>
  <c r="X58" i="13" a="1"/>
  <c r="X58" i="13" s="1"/>
  <c r="AB58" i="13" a="1"/>
  <c r="AB58" i="13" s="1"/>
  <c r="AA58" i="13" a="1"/>
  <c r="AA58" i="13" s="1"/>
  <c r="W58" i="13" a="1"/>
  <c r="W58" i="13" s="1"/>
  <c r="AE54" i="13" a="1"/>
  <c r="AE54" i="13" s="1"/>
  <c r="AD54" i="13" a="1"/>
  <c r="AD54" i="13" s="1"/>
  <c r="AC54" i="13" a="1"/>
  <c r="AC54" i="13" s="1"/>
  <c r="AB54" i="13" a="1"/>
  <c r="AB54" i="13" s="1"/>
  <c r="Z54" i="13" a="1"/>
  <c r="Z54" i="13" s="1"/>
  <c r="X54" i="13" a="1"/>
  <c r="X54" i="13" s="1"/>
  <c r="AA54" i="13" a="1"/>
  <c r="AA54" i="13" s="1"/>
  <c r="Y54" i="13" a="1"/>
  <c r="Y54" i="13" s="1"/>
  <c r="AE50" i="13" a="1"/>
  <c r="AE50" i="13" s="1"/>
  <c r="AD50" i="13" a="1"/>
  <c r="AD50" i="13" s="1"/>
  <c r="AC50" i="13" a="1"/>
  <c r="AC50" i="13" s="1"/>
  <c r="AA50" i="13" a="1"/>
  <c r="AA50" i="13" s="1"/>
  <c r="Y50" i="13" a="1"/>
  <c r="Y50" i="13" s="1"/>
  <c r="AB50" i="13" a="1"/>
  <c r="AB50" i="13" s="1"/>
  <c r="W50" i="13" a="1"/>
  <c r="W50" i="13" s="1"/>
  <c r="X50" i="13" a="1"/>
  <c r="X50" i="13" s="1"/>
  <c r="Z50" i="13" a="1"/>
  <c r="Z50" i="13" s="1"/>
  <c r="V50" i="13" a="1"/>
  <c r="V50" i="13" s="1"/>
  <c r="AE46" i="13" a="1"/>
  <c r="AE46" i="13" s="1"/>
  <c r="AD46" i="13" a="1"/>
  <c r="AD46" i="13" s="1"/>
  <c r="AC46" i="13" a="1"/>
  <c r="AC46" i="13" s="1"/>
  <c r="AB46" i="13" a="1"/>
  <c r="AB46" i="13" s="1"/>
  <c r="AA46" i="13" a="1"/>
  <c r="AA46" i="13" s="1"/>
  <c r="Z46" i="13" a="1"/>
  <c r="Z46" i="13" s="1"/>
  <c r="Y46" i="13" a="1"/>
  <c r="Y46" i="13" s="1"/>
  <c r="W46" i="13" a="1"/>
  <c r="W46" i="13" s="1"/>
  <c r="X46" i="13" a="1"/>
  <c r="X46" i="13" s="1"/>
  <c r="AE42" i="13" a="1"/>
  <c r="AE42" i="13" s="1"/>
  <c r="AD42" i="13" a="1"/>
  <c r="AD42" i="13" s="1"/>
  <c r="AC42" i="13" a="1"/>
  <c r="AC42" i="13" s="1"/>
  <c r="AB42" i="13" a="1"/>
  <c r="AB42" i="13" s="1"/>
  <c r="Z42" i="13" a="1"/>
  <c r="Z42" i="13" s="1"/>
  <c r="AA42" i="13" a="1"/>
  <c r="AA42" i="13" s="1"/>
  <c r="X42" i="13" a="1"/>
  <c r="X42" i="13" s="1"/>
  <c r="V42" i="13" a="1"/>
  <c r="V42" i="13" s="1"/>
  <c r="Y42" i="13" a="1"/>
  <c r="Y42" i="13" s="1"/>
  <c r="AE38" i="13" a="1"/>
  <c r="AE38" i="13" s="1"/>
  <c r="AD38" i="13" a="1"/>
  <c r="AD38" i="13" s="1"/>
  <c r="AB38" i="13" a="1"/>
  <c r="AB38" i="13" s="1"/>
  <c r="AC38" i="13" a="1"/>
  <c r="AC38" i="13" s="1"/>
  <c r="AA38" i="13" a="1"/>
  <c r="AA38" i="13" s="1"/>
  <c r="Z38" i="13" a="1"/>
  <c r="Z38" i="13" s="1"/>
  <c r="Y38" i="13" a="1"/>
  <c r="Y38" i="13" s="1"/>
  <c r="V38" i="13" a="1"/>
  <c r="V38" i="13" s="1"/>
  <c r="AE34" i="13" a="1"/>
  <c r="AE34" i="13" s="1"/>
  <c r="AD34" i="13" a="1"/>
  <c r="AD34" i="13" s="1"/>
  <c r="AC34" i="13" a="1"/>
  <c r="AC34" i="13" s="1"/>
  <c r="Z34" i="13" a="1"/>
  <c r="Z34" i="13" s="1"/>
  <c r="AB34" i="13" a="1"/>
  <c r="AB34" i="13" s="1"/>
  <c r="AA34" i="13" a="1"/>
  <c r="AA34" i="13" s="1"/>
  <c r="Y34" i="13" a="1"/>
  <c r="Y34" i="13" s="1"/>
  <c r="X34" i="13" a="1"/>
  <c r="X34" i="13" s="1"/>
  <c r="W34" i="13" a="1"/>
  <c r="W34" i="13" s="1"/>
  <c r="V34" i="13" a="1"/>
  <c r="V34" i="13" s="1"/>
  <c r="AE30" i="13" a="1"/>
  <c r="AE30" i="13" s="1"/>
  <c r="AD30" i="13" a="1"/>
  <c r="AD30" i="13" s="1"/>
  <c r="AC30" i="13" a="1"/>
  <c r="AC30" i="13" s="1"/>
  <c r="AA30" i="13" a="1"/>
  <c r="AA30" i="13" s="1"/>
  <c r="Z30" i="13" a="1"/>
  <c r="Z30" i="13" s="1"/>
  <c r="AB30" i="13" a="1"/>
  <c r="AB30" i="13" s="1"/>
  <c r="Y30" i="13" a="1"/>
  <c r="Y30" i="13" s="1"/>
  <c r="X30" i="13" a="1"/>
  <c r="X30" i="13" s="1"/>
  <c r="AE26" i="13" a="1"/>
  <c r="AE26" i="13" s="1"/>
  <c r="AD26" i="13" a="1"/>
  <c r="AD26" i="13" s="1"/>
  <c r="AC26" i="13" a="1"/>
  <c r="AC26" i="13" s="1"/>
  <c r="AB26" i="13" a="1"/>
  <c r="AB26" i="13" s="1"/>
  <c r="Z26" i="13" a="1"/>
  <c r="Z26" i="13" s="1"/>
  <c r="X26" i="13" a="1"/>
  <c r="X26" i="13" s="1"/>
  <c r="Y26" i="13" a="1"/>
  <c r="Y26" i="13" s="1"/>
  <c r="W26" i="13" a="1"/>
  <c r="W26" i="13" s="1"/>
  <c r="AA26" i="13" a="1"/>
  <c r="AA26" i="13" s="1"/>
  <c r="AE22" i="13" a="1"/>
  <c r="AE22" i="13" s="1"/>
  <c r="AD22" i="13" a="1"/>
  <c r="AD22" i="13" s="1"/>
  <c r="AB22" i="13" a="1"/>
  <c r="AB22" i="13" s="1"/>
  <c r="AC22" i="13" a="1"/>
  <c r="AC22" i="13" s="1"/>
  <c r="AA22" i="13" a="1"/>
  <c r="AA22" i="13" s="1"/>
  <c r="Z22" i="13" a="1"/>
  <c r="Z22" i="13" s="1"/>
  <c r="X22" i="13" a="1"/>
  <c r="X22" i="13" s="1"/>
  <c r="W22" i="13" a="1"/>
  <c r="W22" i="13" s="1"/>
  <c r="Y22" i="13" a="1"/>
  <c r="Y22" i="13" s="1"/>
  <c r="AE18" i="13" a="1"/>
  <c r="AE18" i="13" s="1"/>
  <c r="AD18" i="13" a="1"/>
  <c r="AD18" i="13" s="1"/>
  <c r="AC18" i="13" a="1"/>
  <c r="AC18" i="13" s="1"/>
  <c r="AA18" i="13" a="1"/>
  <c r="AA18" i="13" s="1"/>
  <c r="Y18" i="13" a="1"/>
  <c r="Y18" i="13" s="1"/>
  <c r="AB18" i="13" a="1"/>
  <c r="AB18" i="13" s="1"/>
  <c r="Z18" i="13" a="1"/>
  <c r="Z18" i="13" s="1"/>
  <c r="X18" i="13" a="1"/>
  <c r="X18" i="13" s="1"/>
  <c r="W18" i="13" a="1"/>
  <c r="W18" i="13" s="1"/>
  <c r="AE14" i="13" a="1"/>
  <c r="AE14" i="13" s="1"/>
  <c r="AD14" i="13" a="1"/>
  <c r="AD14" i="13" s="1"/>
  <c r="AC14" i="13" a="1"/>
  <c r="AC14" i="13" s="1"/>
  <c r="Z14" i="13" a="1"/>
  <c r="Z14" i="13" s="1"/>
  <c r="AB14" i="13" a="1"/>
  <c r="AB14" i="13" s="1"/>
  <c r="AA14" i="13" a="1"/>
  <c r="AA14" i="13" s="1"/>
  <c r="Y14" i="13" a="1"/>
  <c r="Y14" i="13" s="1"/>
  <c r="X14" i="13" a="1"/>
  <c r="X14" i="13" s="1"/>
  <c r="AE10" i="13" a="1"/>
  <c r="AE10" i="13" s="1"/>
  <c r="AD10" i="13" a="1"/>
  <c r="AD10" i="13" s="1"/>
  <c r="AC10" i="13" a="1"/>
  <c r="AC10" i="13" s="1"/>
  <c r="AB10" i="13" a="1"/>
  <c r="AB10" i="13" s="1"/>
  <c r="AA10" i="13" a="1"/>
  <c r="AA10" i="13" s="1"/>
  <c r="Z10" i="13" a="1"/>
  <c r="Z10" i="13" s="1"/>
  <c r="Y10" i="13" a="1"/>
  <c r="Y10" i="13" s="1"/>
  <c r="W10" i="13" a="1"/>
  <c r="W10" i="13" s="1"/>
  <c r="X10" i="13" a="1"/>
  <c r="X10" i="13" s="1"/>
  <c r="AE6" i="13" a="1"/>
  <c r="AE6" i="13" s="1"/>
  <c r="AD6" i="13" a="1"/>
  <c r="AD6" i="13" s="1"/>
  <c r="AC6" i="13" a="1"/>
  <c r="AC6" i="13" s="1"/>
  <c r="AB6" i="13" a="1"/>
  <c r="AB6" i="13" s="1"/>
  <c r="Z6" i="13" a="1"/>
  <c r="Z6" i="13" s="1"/>
  <c r="AA6" i="13" a="1"/>
  <c r="AA6" i="13" s="1"/>
  <c r="X6" i="13" a="1"/>
  <c r="X6" i="13" s="1"/>
  <c r="Y6" i="13" a="1"/>
  <c r="Y6" i="13" s="1"/>
  <c r="W6" i="13" a="1"/>
  <c r="W6" i="13" s="1"/>
  <c r="W54" i="13" a="1"/>
  <c r="W54" i="13" s="1"/>
  <c r="W42" i="13" a="1"/>
  <c r="W42" i="13" s="1"/>
  <c r="V54" i="13" a="1"/>
  <c r="V54" i="13" s="1"/>
  <c r="V46" i="13" a="1"/>
  <c r="V46" i="13" s="1"/>
  <c r="W38" i="13" a="1"/>
  <c r="W38" i="13" s="1"/>
  <c r="AE325" i="13" a="1"/>
  <c r="AE325" i="13" s="1"/>
  <c r="AD325" i="13" a="1"/>
  <c r="AD325" i="13" s="1"/>
  <c r="AE321" i="13" a="1"/>
  <c r="AE321" i="13" s="1"/>
  <c r="AD321" i="13" a="1"/>
  <c r="AD321" i="13" s="1"/>
  <c r="AE317" i="13" a="1"/>
  <c r="AE317" i="13" s="1"/>
  <c r="AD317" i="13" a="1"/>
  <c r="AD317" i="13" s="1"/>
  <c r="AE313" i="13" a="1"/>
  <c r="AE313" i="13" s="1"/>
  <c r="AE307" i="13" a="1"/>
  <c r="AE307" i="13" s="1"/>
  <c r="AD307" i="13" a="1"/>
  <c r="AD307" i="13" s="1"/>
  <c r="AE303" i="13" a="1"/>
  <c r="AE303" i="13" s="1"/>
  <c r="AD303" i="13" a="1"/>
  <c r="AD303" i="13" s="1"/>
  <c r="AE296" i="13" a="1"/>
  <c r="AE296" i="13" s="1"/>
  <c r="AD296" i="13" a="1"/>
  <c r="AD296" i="13" s="1"/>
  <c r="AE292" i="13" a="1"/>
  <c r="AE292" i="13" s="1"/>
  <c r="AD292" i="13" a="1"/>
  <c r="AD292" i="13" s="1"/>
  <c r="AE289" i="13" a="1"/>
  <c r="AE289" i="13" s="1"/>
  <c r="AD289" i="13" a="1"/>
  <c r="AD289" i="13" s="1"/>
  <c r="AE286" i="13" a="1"/>
  <c r="AE286" i="13" s="1"/>
  <c r="AE282" i="13" a="1"/>
  <c r="AE282" i="13" s="1"/>
  <c r="AD282" i="13" a="1"/>
  <c r="AD282" i="13" s="1"/>
  <c r="AE278" i="13" a="1"/>
  <c r="AE278" i="13" s="1"/>
  <c r="AD278" i="13" a="1"/>
  <c r="AD278" i="13" s="1"/>
  <c r="AE274" i="13" a="1"/>
  <c r="AE274" i="13" s="1"/>
  <c r="AD274" i="13" a="1"/>
  <c r="AD274" i="13" s="1"/>
  <c r="AE271" i="13" a="1"/>
  <c r="AE271" i="13" s="1"/>
  <c r="AD271" i="13" a="1"/>
  <c r="AD271" i="13" s="1"/>
  <c r="AE267" i="13" a="1"/>
  <c r="AE267" i="13" s="1"/>
  <c r="AD267" i="13" a="1"/>
  <c r="AD267" i="13" s="1"/>
  <c r="AE263" i="13" a="1"/>
  <c r="AE263" i="13" s="1"/>
  <c r="AD263" i="13" a="1"/>
  <c r="AD263" i="13" s="1"/>
  <c r="AE259" i="13" a="1"/>
  <c r="AE259" i="13" s="1"/>
  <c r="AD259" i="13" a="1"/>
  <c r="AD259" i="13" s="1"/>
  <c r="AE255" i="13" a="1"/>
  <c r="AE255" i="13" s="1"/>
  <c r="AE251" i="13" a="1"/>
  <c r="AE251" i="13" s="1"/>
  <c r="AD251" i="13" a="1"/>
  <c r="AD251" i="13" s="1"/>
  <c r="AE247" i="13" a="1"/>
  <c r="AE247" i="13" s="1"/>
  <c r="AD247" i="13" a="1"/>
  <c r="AD247" i="13" s="1"/>
  <c r="AE243" i="13" a="1"/>
  <c r="AE243" i="13" s="1"/>
  <c r="AD243" i="13" a="1"/>
  <c r="AD243" i="13" s="1"/>
  <c r="AE239" i="13" a="1"/>
  <c r="AE239" i="13" s="1"/>
  <c r="AD239" i="13" a="1"/>
  <c r="AD239" i="13" s="1"/>
  <c r="AE235" i="13" a="1"/>
  <c r="AE235" i="13" s="1"/>
  <c r="AD235" i="13" a="1"/>
  <c r="AD235" i="13" s="1"/>
  <c r="AE231" i="13" a="1"/>
  <c r="AE231" i="13" s="1"/>
  <c r="AD231" i="13" a="1"/>
  <c r="AD231" i="13" s="1"/>
  <c r="AE227" i="13" a="1"/>
  <c r="AE227" i="13" s="1"/>
  <c r="AE223" i="13" a="1"/>
  <c r="AE223" i="13" s="1"/>
  <c r="AD223" i="13" a="1"/>
  <c r="AD223" i="13" s="1"/>
  <c r="AE219" i="13" a="1"/>
  <c r="AE219" i="13" s="1"/>
  <c r="AD219" i="13" a="1"/>
  <c r="AD219" i="13" s="1"/>
  <c r="AE215" i="13" a="1"/>
  <c r="AE215" i="13" s="1"/>
  <c r="AD215" i="13" a="1"/>
  <c r="AD215" i="13" s="1"/>
  <c r="AE211" i="13" a="1"/>
  <c r="AE211" i="13" s="1"/>
  <c r="AD211" i="13" a="1"/>
  <c r="AD211" i="13" s="1"/>
  <c r="AE207" i="13" a="1"/>
  <c r="AE207" i="13" s="1"/>
  <c r="AD207" i="13" a="1"/>
  <c r="AD207" i="13" s="1"/>
  <c r="AE204" i="13" a="1"/>
  <c r="AE204" i="13" s="1"/>
  <c r="AD204" i="13" a="1"/>
  <c r="AD204" i="13" s="1"/>
  <c r="AE200" i="13" a="1"/>
  <c r="AE200" i="13" s="1"/>
  <c r="AD200" i="13" a="1"/>
  <c r="AD200" i="13" s="1"/>
  <c r="AE196" i="13" a="1"/>
  <c r="AE196" i="13" s="1"/>
  <c r="AD196" i="13" a="1"/>
  <c r="AD196" i="13" s="1"/>
  <c r="AE192" i="13" a="1"/>
  <c r="AE192" i="13" s="1"/>
  <c r="AD192" i="13" a="1"/>
  <c r="AD192" i="13" s="1"/>
  <c r="AE188" i="13" a="1"/>
  <c r="AE188" i="13" s="1"/>
  <c r="AD188" i="13" a="1"/>
  <c r="AD188" i="13" s="1"/>
  <c r="AE184" i="13" a="1"/>
  <c r="AE184" i="13" s="1"/>
  <c r="AD184" i="13" a="1"/>
  <c r="AD184" i="13" s="1"/>
  <c r="AE181" i="13" a="1"/>
  <c r="AE181" i="13" s="1"/>
  <c r="AD181" i="13" a="1"/>
  <c r="AD181" i="13" s="1"/>
  <c r="AE177" i="13" a="1"/>
  <c r="AE177" i="13" s="1"/>
  <c r="AE173" i="13" a="1"/>
  <c r="AE173" i="13" s="1"/>
  <c r="AD173" i="13" a="1"/>
  <c r="AD173" i="13" s="1"/>
  <c r="AE169" i="13" a="1"/>
  <c r="AE169" i="13" s="1"/>
  <c r="AD169" i="13" a="1"/>
  <c r="AD169" i="13" s="1"/>
  <c r="AE165" i="13" a="1"/>
  <c r="AE165" i="13" s="1"/>
  <c r="AD165" i="13" a="1"/>
  <c r="AD165" i="13" s="1"/>
  <c r="AE161" i="13" a="1"/>
  <c r="AE161" i="13" s="1"/>
  <c r="AD161" i="13" a="1"/>
  <c r="AD161" i="13" s="1"/>
  <c r="AE157" i="13" a="1"/>
  <c r="AE157" i="13" s="1"/>
  <c r="AD157" i="13" a="1"/>
  <c r="AD157" i="13" s="1"/>
  <c r="AE153" i="13" a="1"/>
  <c r="AE153" i="13" s="1"/>
  <c r="AD153" i="13" a="1"/>
  <c r="AD153" i="13" s="1"/>
  <c r="AE149" i="13" a="1"/>
  <c r="AE149" i="13" s="1"/>
  <c r="AD149" i="13" a="1"/>
  <c r="AD149" i="13" s="1"/>
  <c r="AE145" i="13" a="1"/>
  <c r="AE145" i="13" s="1"/>
  <c r="AD145" i="13" a="1"/>
  <c r="AD145" i="13" s="1"/>
  <c r="AE141" i="13" a="1"/>
  <c r="AE141" i="13" s="1"/>
  <c r="AD141" i="13" a="1"/>
  <c r="AD141" i="13" s="1"/>
  <c r="AE137" i="13" a="1"/>
  <c r="AE137" i="13" s="1"/>
  <c r="AD137" i="13" a="1"/>
  <c r="AD137" i="13" s="1"/>
  <c r="AE133" i="13" a="1"/>
  <c r="AE133" i="13" s="1"/>
  <c r="AD133" i="13" a="1"/>
  <c r="AD133" i="13" s="1"/>
  <c r="AE129" i="13" a="1"/>
  <c r="AE129" i="13" s="1"/>
  <c r="AD129" i="13" a="1"/>
  <c r="AD129" i="13" s="1"/>
  <c r="AD125" i="13" a="1"/>
  <c r="AD125" i="13" s="1"/>
  <c r="AE125" i="13" a="1"/>
  <c r="AE125" i="13" s="1"/>
  <c r="AE121" i="13" a="1"/>
  <c r="AE121" i="13" s="1"/>
  <c r="AE117" i="13" a="1"/>
  <c r="AE117" i="13" s="1"/>
  <c r="AD117" i="13" a="1"/>
  <c r="AD117" i="13" s="1"/>
  <c r="AE113" i="13" a="1"/>
  <c r="AE113" i="13" s="1"/>
  <c r="AD113" i="13" a="1"/>
  <c r="AD113" i="13" s="1"/>
  <c r="AD109" i="13" a="1"/>
  <c r="AD109" i="13" s="1"/>
  <c r="AE109" i="13" a="1"/>
  <c r="AE109" i="13" s="1"/>
  <c r="AE105" i="13" a="1"/>
  <c r="AE105" i="13" s="1"/>
  <c r="AD105" i="13" a="1"/>
  <c r="AD105" i="13" s="1"/>
  <c r="AE101" i="13" a="1"/>
  <c r="AE101" i="13" s="1"/>
  <c r="AD101" i="13" a="1"/>
  <c r="AD101" i="13" s="1"/>
  <c r="AE97" i="13" a="1"/>
  <c r="AE97" i="13" s="1"/>
  <c r="AD97" i="13" a="1"/>
  <c r="AD97" i="13" s="1"/>
  <c r="AE93" i="13" a="1"/>
  <c r="AE93" i="13" s="1"/>
  <c r="AD93" i="13" a="1"/>
  <c r="AD93" i="13" s="1"/>
  <c r="AE89" i="13" a="1"/>
  <c r="AE89" i="13" s="1"/>
  <c r="AD89" i="13" a="1"/>
  <c r="AD89" i="13" s="1"/>
  <c r="AD85" i="13" a="1"/>
  <c r="AD85" i="13" s="1"/>
  <c r="AE85" i="13" a="1"/>
  <c r="AE85" i="13" s="1"/>
  <c r="AE81" i="13" a="1"/>
  <c r="AE81" i="13" s="1"/>
  <c r="AD81" i="13" a="1"/>
  <c r="AD81" i="13" s="1"/>
  <c r="AE77" i="13" a="1"/>
  <c r="AE77" i="13" s="1"/>
  <c r="AD77" i="13" a="1"/>
  <c r="AD77" i="13" s="1"/>
  <c r="AE73" i="13" a="1"/>
  <c r="AE73" i="13" s="1"/>
  <c r="AD73" i="13" a="1"/>
  <c r="AD73" i="13" s="1"/>
  <c r="AE65" i="13" a="1"/>
  <c r="AE65" i="13" s="1"/>
  <c r="AC65" i="13" a="1"/>
  <c r="AC65" i="13" s="1"/>
  <c r="AD65" i="13" a="1"/>
  <c r="AD65" i="13" s="1"/>
  <c r="Z65" i="13" a="1"/>
  <c r="Z65" i="13" s="1"/>
  <c r="X65" i="13" a="1"/>
  <c r="X65" i="13" s="1"/>
  <c r="AA65" i="13" a="1"/>
  <c r="AA65" i="13" s="1"/>
  <c r="Y65" i="13" a="1"/>
  <c r="Y65" i="13" s="1"/>
  <c r="AE61" i="13" a="1"/>
  <c r="AE61" i="13" s="1"/>
  <c r="AD61" i="13" a="1"/>
  <c r="AD61" i="13" s="1"/>
  <c r="AC61" i="13" a="1"/>
  <c r="AC61" i="13" s="1"/>
  <c r="AB61" i="13" a="1"/>
  <c r="AB61" i="13" s="1"/>
  <c r="Z61" i="13" a="1"/>
  <c r="Z61" i="13" s="1"/>
  <c r="X61" i="13" a="1"/>
  <c r="X61" i="13" s="1"/>
  <c r="Y61" i="13" a="1"/>
  <c r="Y61" i="13" s="1"/>
  <c r="AE57" i="13" a="1"/>
  <c r="AE57" i="13" s="1"/>
  <c r="AD57" i="13" a="1"/>
  <c r="AD57" i="13" s="1"/>
  <c r="AC57" i="13" a="1"/>
  <c r="AC57" i="13" s="1"/>
  <c r="Z57" i="13" a="1"/>
  <c r="Z57" i="13" s="1"/>
  <c r="AB57" i="13" a="1"/>
  <c r="AB57" i="13" s="1"/>
  <c r="AA57" i="13" a="1"/>
  <c r="AA57" i="13" s="1"/>
  <c r="AE53" i="13" a="1"/>
  <c r="AE53" i="13" s="1"/>
  <c r="AC53" i="13" a="1"/>
  <c r="AC53" i="13" s="1"/>
  <c r="AD53" i="13" a="1"/>
  <c r="AD53" i="13" s="1"/>
  <c r="AB53" i="13" a="1"/>
  <c r="AB53" i="13" s="1"/>
  <c r="Z53" i="13" a="1"/>
  <c r="Z53" i="13" s="1"/>
  <c r="AE49" i="13" a="1"/>
  <c r="AE49" i="13" s="1"/>
  <c r="AD49" i="13" a="1"/>
  <c r="AD49" i="13" s="1"/>
  <c r="AC49" i="13" a="1"/>
  <c r="AC49" i="13" s="1"/>
  <c r="AB49" i="13" a="1"/>
  <c r="AB49" i="13" s="1"/>
  <c r="AA49" i="13" a="1"/>
  <c r="AA49" i="13" s="1"/>
  <c r="Y49" i="13" a="1"/>
  <c r="Y49" i="13" s="1"/>
  <c r="AD45" i="13" a="1"/>
  <c r="AD45" i="13" s="1"/>
  <c r="AC45" i="13" a="1"/>
  <c r="AC45" i="13" s="1"/>
  <c r="AB45" i="13" a="1"/>
  <c r="AB45" i="13" s="1"/>
  <c r="AE45" i="13" a="1"/>
  <c r="AE45" i="13" s="1"/>
  <c r="Z45" i="13" a="1"/>
  <c r="Z45" i="13" s="1"/>
  <c r="Y45" i="13" a="1"/>
  <c r="Y45" i="13" s="1"/>
  <c r="AA45" i="13" a="1"/>
  <c r="AA45" i="13" s="1"/>
  <c r="AE41" i="13" a="1"/>
  <c r="AE41" i="13" s="1"/>
  <c r="AD41" i="13" a="1"/>
  <c r="AD41" i="13" s="1"/>
  <c r="Z41" i="13" a="1"/>
  <c r="Z41" i="13" s="1"/>
  <c r="AB41" i="13" a="1"/>
  <c r="AB41" i="13" s="1"/>
  <c r="AA41" i="13" a="1"/>
  <c r="AA41" i="13" s="1"/>
  <c r="X41" i="13" a="1"/>
  <c r="X41" i="13" s="1"/>
  <c r="AE37" i="13" a="1"/>
  <c r="AE37" i="13" s="1"/>
  <c r="AD37" i="13" a="1"/>
  <c r="AD37" i="13" s="1"/>
  <c r="AC37" i="13" a="1"/>
  <c r="AC37" i="13" s="1"/>
  <c r="Z37" i="13" a="1"/>
  <c r="Z37" i="13" s="1"/>
  <c r="X37" i="13" a="1"/>
  <c r="X37" i="13" s="1"/>
  <c r="AE33" i="13" a="1"/>
  <c r="AE33" i="13" s="1"/>
  <c r="AD33" i="13" a="1"/>
  <c r="AD33" i="13" s="1"/>
  <c r="AC33" i="13" a="1"/>
  <c r="AC33" i="13" s="1"/>
  <c r="AB33" i="13" a="1"/>
  <c r="AB33" i="13" s="1"/>
  <c r="AA33" i="13" a="1"/>
  <c r="AA33" i="13" s="1"/>
  <c r="Y33" i="13" a="1"/>
  <c r="Y33" i="13" s="1"/>
  <c r="X33" i="13" a="1"/>
  <c r="X33" i="13" s="1"/>
  <c r="Z33" i="13" a="1"/>
  <c r="Z33" i="13" s="1"/>
  <c r="AE29" i="13" a="1"/>
  <c r="AE29" i="13" s="1"/>
  <c r="AC29" i="13" a="1"/>
  <c r="AC29" i="13" s="1"/>
  <c r="AD29" i="13" a="1"/>
  <c r="AD29" i="13" s="1"/>
  <c r="AB29" i="13" a="1"/>
  <c r="AB29" i="13" s="1"/>
  <c r="Y29" i="13" a="1"/>
  <c r="Y29" i="13" s="1"/>
  <c r="X29" i="13" a="1"/>
  <c r="X29" i="13" s="1"/>
  <c r="AA29" i="13" a="1"/>
  <c r="AA29" i="13" s="1"/>
  <c r="AE25" i="13" a="1"/>
  <c r="AE25" i="13" s="1"/>
  <c r="AD25" i="13" a="1"/>
  <c r="AD25" i="13" s="1"/>
  <c r="AC25" i="13" a="1"/>
  <c r="AC25" i="13" s="1"/>
  <c r="AB25" i="13" a="1"/>
  <c r="AB25" i="13" s="1"/>
  <c r="AA25" i="13" a="1"/>
  <c r="AA25" i="13" s="1"/>
  <c r="Z25" i="13" a="1"/>
  <c r="Z25" i="13" s="1"/>
  <c r="AD21" i="13" a="1"/>
  <c r="AD21" i="13" s="1"/>
  <c r="AC21" i="13" a="1"/>
  <c r="AC21" i="13" s="1"/>
  <c r="AE21" i="13" a="1"/>
  <c r="AE21" i="13" s="1"/>
  <c r="AB21" i="13" a="1"/>
  <c r="AB21" i="13" s="1"/>
  <c r="Z21" i="13" a="1"/>
  <c r="Z21" i="13" s="1"/>
  <c r="Y21" i="13" a="1"/>
  <c r="Y21" i="13" s="1"/>
  <c r="AE17" i="13" a="1"/>
  <c r="AE17" i="13" s="1"/>
  <c r="AD17" i="13" a="1"/>
  <c r="AD17" i="13" s="1"/>
  <c r="AA17" i="13" a="1"/>
  <c r="AA17" i="13" s="1"/>
  <c r="Z17" i="13" a="1"/>
  <c r="Z17" i="13" s="1"/>
  <c r="AB17" i="13" a="1"/>
  <c r="AB17" i="13" s="1"/>
  <c r="AE13" i="13" a="1"/>
  <c r="AE13" i="13" s="1"/>
  <c r="AD13" i="13" a="1"/>
  <c r="AD13" i="13" s="1"/>
  <c r="AC13" i="13" a="1"/>
  <c r="AC13" i="13" s="1"/>
  <c r="AB13" i="13" a="1"/>
  <c r="AB13" i="13" s="1"/>
  <c r="AA13" i="13" a="1"/>
  <c r="AA13" i="13" s="1"/>
  <c r="AE9" i="13" a="1"/>
  <c r="AE9" i="13" s="1"/>
  <c r="AC9" i="13" a="1"/>
  <c r="AC9" i="13" s="1"/>
  <c r="AD9" i="13" a="1"/>
  <c r="AD9" i="13" s="1"/>
  <c r="AB9" i="13" a="1"/>
  <c r="AB9" i="13" s="1"/>
  <c r="AA9" i="13" a="1"/>
  <c r="AA9" i="13" s="1"/>
  <c r="Z9" i="13" a="1"/>
  <c r="Z9" i="13" s="1"/>
  <c r="Y9" i="13" a="1"/>
  <c r="Y9" i="13" s="1"/>
  <c r="X9" i="13" a="1"/>
  <c r="X9" i="13" s="1"/>
  <c r="AE5" i="13" a="1"/>
  <c r="AE5" i="13" s="1"/>
  <c r="AD5" i="13" a="1"/>
  <c r="AD5" i="13" s="1"/>
  <c r="AB5" i="13" a="1"/>
  <c r="AB5" i="13" s="1"/>
  <c r="AA5" i="13" a="1"/>
  <c r="AA5" i="13" s="1"/>
  <c r="Y5" i="13" a="1"/>
  <c r="Y5" i="13" s="1"/>
  <c r="AC5" i="13" a="1"/>
  <c r="AC5" i="13" s="1"/>
  <c r="Z5" i="13" a="1"/>
  <c r="Z5" i="13" s="1"/>
  <c r="V56" i="13" a="1"/>
  <c r="V56" i="13" s="1"/>
  <c r="V49" i="13" a="1"/>
  <c r="V49" i="13" s="1"/>
  <c r="V45" i="13" a="1"/>
  <c r="V45" i="13" s="1"/>
  <c r="V28" i="13" a="1"/>
  <c r="V28" i="13" s="1"/>
  <c r="W56" i="13" a="1"/>
  <c r="W56" i="13" s="1"/>
  <c r="W53" i="13" a="1"/>
  <c r="W53" i="13" s="1"/>
  <c r="W41" i="13" a="1"/>
  <c r="W41" i="13" s="1"/>
  <c r="W37" i="13" a="1"/>
  <c r="W37" i="13" s="1"/>
  <c r="W17" i="13" a="1"/>
  <c r="W17" i="13" s="1"/>
  <c r="W13" i="13" a="1"/>
  <c r="W13" i="13" s="1"/>
  <c r="X57" i="13" a="1"/>
  <c r="X57" i="13" s="1"/>
  <c r="X21" i="13" a="1"/>
  <c r="X21" i="13" s="1"/>
  <c r="X8" i="13" a="1"/>
  <c r="X8" i="13" s="1"/>
  <c r="Y57" i="13" a="1"/>
  <c r="Y57" i="13" s="1"/>
  <c r="Y32" i="13" a="1"/>
  <c r="Y32" i="13" s="1"/>
  <c r="Y8" i="13" a="1"/>
  <c r="Y8" i="13" s="1"/>
  <c r="Z29" i="13" a="1"/>
  <c r="Z29" i="13" s="1"/>
  <c r="AA21" i="13" a="1"/>
  <c r="AA21" i="13" s="1"/>
  <c r="AC41" i="13" a="1"/>
  <c r="AC41" i="13" s="1"/>
  <c r="AE324" i="13" a="1"/>
  <c r="AE324" i="13" s="1"/>
  <c r="AD324" i="13" a="1"/>
  <c r="AD324" i="13" s="1"/>
  <c r="AE320" i="13" a="1"/>
  <c r="AE320" i="13" s="1"/>
  <c r="AD320" i="13" a="1"/>
  <c r="AD320" i="13" s="1"/>
  <c r="AE316" i="13" a="1"/>
  <c r="AE316" i="13" s="1"/>
  <c r="AD316" i="13" a="1"/>
  <c r="AD316" i="13" s="1"/>
  <c r="AE312" i="13" a="1"/>
  <c r="AE312" i="13" s="1"/>
  <c r="AD312" i="13" a="1"/>
  <c r="AD312" i="13" s="1"/>
  <c r="AE310" i="13" a="1"/>
  <c r="AE310" i="13" s="1"/>
  <c r="AD310" i="13" a="1"/>
  <c r="AD310" i="13" s="1"/>
  <c r="AE306" i="13" a="1"/>
  <c r="AE306" i="13" s="1"/>
  <c r="AD306" i="13" a="1"/>
  <c r="AD306" i="13" s="1"/>
  <c r="AE302" i="13" a="1"/>
  <c r="AE302" i="13" s="1"/>
  <c r="AD302" i="13" a="1"/>
  <c r="AD302" i="13" s="1"/>
  <c r="AE299" i="13" a="1"/>
  <c r="AE299" i="13" s="1"/>
  <c r="AD299" i="13" a="1"/>
  <c r="AD299" i="13" s="1"/>
  <c r="AE295" i="13" a="1"/>
  <c r="AE295" i="13" s="1"/>
  <c r="AD295" i="13" a="1"/>
  <c r="AD295" i="13" s="1"/>
  <c r="AE288" i="13" a="1"/>
  <c r="AE288" i="13" s="1"/>
  <c r="AD288" i="13" a="1"/>
  <c r="AD288" i="13" s="1"/>
  <c r="AE285" i="13" a="1"/>
  <c r="AE285" i="13" s="1"/>
  <c r="AD285" i="13" a="1"/>
  <c r="AD285" i="13" s="1"/>
  <c r="AE281" i="13" a="1"/>
  <c r="AE281" i="13" s="1"/>
  <c r="AD281" i="13" a="1"/>
  <c r="AD281" i="13" s="1"/>
  <c r="AE277" i="13" a="1"/>
  <c r="AE277" i="13" s="1"/>
  <c r="AD277" i="13" a="1"/>
  <c r="AD277" i="13" s="1"/>
  <c r="AE270" i="13" a="1"/>
  <c r="AE270" i="13" s="1"/>
  <c r="AD270" i="13" a="1"/>
  <c r="AD270" i="13" s="1"/>
  <c r="AE266" i="13" a="1"/>
  <c r="AE266" i="13" s="1"/>
  <c r="AD266" i="13" a="1"/>
  <c r="AD266" i="13" s="1"/>
  <c r="AE262" i="13" a="1"/>
  <c r="AE262" i="13" s="1"/>
  <c r="AD262" i="13" a="1"/>
  <c r="AD262" i="13" s="1"/>
  <c r="AE258" i="13" a="1"/>
  <c r="AE258" i="13" s="1"/>
  <c r="AD258" i="13" a="1"/>
  <c r="AD258" i="13" s="1"/>
  <c r="AE254" i="13" a="1"/>
  <c r="AE254" i="13" s="1"/>
  <c r="AD254" i="13" a="1"/>
  <c r="AD254" i="13" s="1"/>
  <c r="AE250" i="13" a="1"/>
  <c r="AE250" i="13" s="1"/>
  <c r="AD250" i="13" a="1"/>
  <c r="AD250" i="13" s="1"/>
  <c r="AE246" i="13" a="1"/>
  <c r="AE246" i="13" s="1"/>
  <c r="AD246" i="13" a="1"/>
  <c r="AD246" i="13" s="1"/>
  <c r="AE242" i="13" a="1"/>
  <c r="AE242" i="13" s="1"/>
  <c r="AD242" i="13" a="1"/>
  <c r="AD242" i="13" s="1"/>
  <c r="AE238" i="13" a="1"/>
  <c r="AE238" i="13" s="1"/>
  <c r="AD238" i="13" a="1"/>
  <c r="AD238" i="13" s="1"/>
  <c r="AE234" i="13" a="1"/>
  <c r="AE234" i="13" s="1"/>
  <c r="AD234" i="13" a="1"/>
  <c r="AD234" i="13" s="1"/>
  <c r="AE230" i="13" a="1"/>
  <c r="AE230" i="13" s="1"/>
  <c r="AD230" i="13" a="1"/>
  <c r="AD230" i="13" s="1"/>
  <c r="AE226" i="13" a="1"/>
  <c r="AE226" i="13" s="1"/>
  <c r="AD226" i="13" a="1"/>
  <c r="AD226" i="13" s="1"/>
  <c r="AE222" i="13" a="1"/>
  <c r="AE222" i="13" s="1"/>
  <c r="AD222" i="13" a="1"/>
  <c r="AD222" i="13" s="1"/>
  <c r="AE218" i="13" a="1"/>
  <c r="AE218" i="13" s="1"/>
  <c r="AD218" i="13" a="1"/>
  <c r="AD218" i="13" s="1"/>
  <c r="AE214" i="13" a="1"/>
  <c r="AE214" i="13" s="1"/>
  <c r="AD214" i="13" a="1"/>
  <c r="AD214" i="13" s="1"/>
  <c r="AE210" i="13" a="1"/>
  <c r="AE210" i="13" s="1"/>
  <c r="AD210" i="13" a="1"/>
  <c r="AD210" i="13" s="1"/>
  <c r="AE203" i="13" a="1"/>
  <c r="AE203" i="13" s="1"/>
  <c r="AE199" i="13" a="1"/>
  <c r="AE199" i="13" s="1"/>
  <c r="AD199" i="13" a="1"/>
  <c r="AD199" i="13" s="1"/>
  <c r="AE195" i="13" a="1"/>
  <c r="AE195" i="13" s="1"/>
  <c r="AD195" i="13" a="1"/>
  <c r="AD195" i="13" s="1"/>
  <c r="AE191" i="13" a="1"/>
  <c r="AE191" i="13" s="1"/>
  <c r="AD191" i="13" a="1"/>
  <c r="AD191" i="13" s="1"/>
  <c r="AE187" i="13" a="1"/>
  <c r="AE187" i="13" s="1"/>
  <c r="AD187" i="13" a="1"/>
  <c r="AD187" i="13" s="1"/>
  <c r="AE183" i="13" a="1"/>
  <c r="AE183" i="13" s="1"/>
  <c r="AD183" i="13" a="1"/>
  <c r="AD183" i="13" s="1"/>
  <c r="AE180" i="13" a="1"/>
  <c r="AE180" i="13" s="1"/>
  <c r="AD180" i="13" a="1"/>
  <c r="AD180" i="13" s="1"/>
  <c r="AE176" i="13" a="1"/>
  <c r="AE176" i="13" s="1"/>
  <c r="AD176" i="13" a="1"/>
  <c r="AD176" i="13" s="1"/>
  <c r="AE172" i="13" a="1"/>
  <c r="AE172" i="13" s="1"/>
  <c r="AD172" i="13" a="1"/>
  <c r="AD172" i="13" s="1"/>
  <c r="AE168" i="13" a="1"/>
  <c r="AE168" i="13" s="1"/>
  <c r="AD168" i="13" a="1"/>
  <c r="AD168" i="13" s="1"/>
  <c r="AE164" i="13" a="1"/>
  <c r="AE164" i="13" s="1"/>
  <c r="AD164" i="13" a="1"/>
  <c r="AD164" i="13" s="1"/>
  <c r="AE160" i="13" a="1"/>
  <c r="AE160" i="13" s="1"/>
  <c r="AD160" i="13" a="1"/>
  <c r="AD160" i="13" s="1"/>
  <c r="AE156" i="13" a="1"/>
  <c r="AE156" i="13" s="1"/>
  <c r="AD156" i="13" a="1"/>
  <c r="AD156" i="13" s="1"/>
  <c r="AE152" i="13" a="1"/>
  <c r="AE152" i="13" s="1"/>
  <c r="AE148" i="13" a="1"/>
  <c r="AE148" i="13" s="1"/>
  <c r="AD148" i="13" a="1"/>
  <c r="AD148" i="13" s="1"/>
  <c r="AE144" i="13" a="1"/>
  <c r="AE144" i="13" s="1"/>
  <c r="AD144" i="13" a="1"/>
  <c r="AD144" i="13" s="1"/>
  <c r="AE140" i="13" a="1"/>
  <c r="AE140" i="13" s="1"/>
  <c r="AD140" i="13" a="1"/>
  <c r="AD140" i="13" s="1"/>
  <c r="AE136" i="13" a="1"/>
  <c r="AE136" i="13" s="1"/>
  <c r="AD136" i="13" a="1"/>
  <c r="AD136" i="13" s="1"/>
  <c r="AE132" i="13" a="1"/>
  <c r="AE132" i="13" s="1"/>
  <c r="AD132" i="13" a="1"/>
  <c r="AD132" i="13" s="1"/>
  <c r="AD128" i="13" a="1"/>
  <c r="AD128" i="13" s="1"/>
  <c r="AE128" i="13" a="1"/>
  <c r="AE128" i="13" s="1"/>
  <c r="AE124" i="13" a="1"/>
  <c r="AE124" i="13" s="1"/>
  <c r="AD124" i="13" a="1"/>
  <c r="AD124" i="13" s="1"/>
  <c r="AE120" i="13" a="1"/>
  <c r="AE120" i="13" s="1"/>
  <c r="AD120" i="13" a="1"/>
  <c r="AD120" i="13" s="1"/>
  <c r="AE116" i="13" a="1"/>
  <c r="AE116" i="13" s="1"/>
  <c r="AD116" i="13" a="1"/>
  <c r="AD116" i="13" s="1"/>
  <c r="AE112" i="13" a="1"/>
  <c r="AE112" i="13" s="1"/>
  <c r="AD112" i="13" a="1"/>
  <c r="AD112" i="13" s="1"/>
  <c r="AE108" i="13" a="1"/>
  <c r="AE108" i="13" s="1"/>
  <c r="AD108" i="13" a="1"/>
  <c r="AD108" i="13" s="1"/>
  <c r="AE104" i="13" a="1"/>
  <c r="AE104" i="13" s="1"/>
  <c r="AD104" i="13" a="1"/>
  <c r="AD104" i="13" s="1"/>
  <c r="AE100" i="13" a="1"/>
  <c r="AE100" i="13" s="1"/>
  <c r="AD100" i="13" a="1"/>
  <c r="AD100" i="13" s="1"/>
  <c r="AE96" i="13" a="1"/>
  <c r="AE96" i="13" s="1"/>
  <c r="AD96" i="13" a="1"/>
  <c r="AD96" i="13" s="1"/>
  <c r="AE92" i="13" a="1"/>
  <c r="AE92" i="13" s="1"/>
  <c r="AD92" i="13" a="1"/>
  <c r="AD92" i="13" s="1"/>
  <c r="AE88" i="13" a="1"/>
  <c r="AE88" i="13" s="1"/>
  <c r="AE84" i="13" a="1"/>
  <c r="AE84" i="13" s="1"/>
  <c r="AD84" i="13" a="1"/>
  <c r="AD84" i="13" s="1"/>
  <c r="AE80" i="13" a="1"/>
  <c r="AE80" i="13" s="1"/>
  <c r="AD80" i="13" a="1"/>
  <c r="AD80" i="13" s="1"/>
  <c r="AE76" i="13" a="1"/>
  <c r="AE76" i="13" s="1"/>
  <c r="AD76" i="13" a="1"/>
  <c r="AD76" i="13" s="1"/>
  <c r="AE72" i="13" a="1"/>
  <c r="AE72" i="13" s="1"/>
  <c r="AD72" i="13" a="1"/>
  <c r="AD72" i="13" s="1"/>
  <c r="AE68" i="13" a="1"/>
  <c r="AE68" i="13" s="1"/>
  <c r="AD68" i="13" a="1"/>
  <c r="AD68" i="13" s="1"/>
  <c r="AC68" i="13" a="1"/>
  <c r="AC68" i="13" s="1"/>
  <c r="AB68" i="13" a="1"/>
  <c r="AB68" i="13" s="1"/>
  <c r="Z68" i="13" a="1"/>
  <c r="Z68" i="13" s="1"/>
  <c r="X68" i="13" a="1"/>
  <c r="X68" i="13" s="1"/>
  <c r="Y68" i="13" a="1"/>
  <c r="Y68" i="13" s="1"/>
  <c r="AD64" i="13" a="1"/>
  <c r="AD64" i="13" s="1"/>
  <c r="AE64" i="13" a="1"/>
  <c r="AE64" i="13" s="1"/>
  <c r="Z64" i="13" a="1"/>
  <c r="Z64" i="13" s="1"/>
  <c r="AA64" i="13" a="1"/>
  <c r="AA64" i="13" s="1"/>
  <c r="Y64" i="13" a="1"/>
  <c r="Y64" i="13" s="1"/>
  <c r="AE60" i="13" a="1"/>
  <c r="AE60" i="13" s="1"/>
  <c r="AD60" i="13" a="1"/>
  <c r="AD60" i="13" s="1"/>
  <c r="AC60" i="13" a="1"/>
  <c r="AC60" i="13" s="1"/>
  <c r="AB60" i="13" a="1"/>
  <c r="AB60" i="13" s="1"/>
  <c r="Z60" i="13" a="1"/>
  <c r="Z60" i="13" s="1"/>
  <c r="AD56" i="13" a="1"/>
  <c r="AD56" i="13" s="1"/>
  <c r="AC56" i="13" a="1"/>
  <c r="AC56" i="13" s="1"/>
  <c r="AE56" i="13" a="1"/>
  <c r="AE56" i="13" s="1"/>
  <c r="AB56" i="13" a="1"/>
  <c r="AB56" i="13" s="1"/>
  <c r="AA56" i="13" a="1"/>
  <c r="AA56" i="13" s="1"/>
  <c r="AE52" i="13" a="1"/>
  <c r="AE52" i="13" s="1"/>
  <c r="AD52" i="13" a="1"/>
  <c r="AD52" i="13" s="1"/>
  <c r="AB52" i="13" a="1"/>
  <c r="AB52" i="13" s="1"/>
  <c r="AA52" i="13" a="1"/>
  <c r="AA52" i="13" s="1"/>
  <c r="AC52" i="13" a="1"/>
  <c r="AC52" i="13" s="1"/>
  <c r="Z52" i="13" a="1"/>
  <c r="Z52" i="13" s="1"/>
  <c r="Y52" i="13" a="1"/>
  <c r="Y52" i="13" s="1"/>
  <c r="AE48" i="13" a="1"/>
  <c r="AE48" i="13" s="1"/>
  <c r="AD48" i="13" a="1"/>
  <c r="AD48" i="13" s="1"/>
  <c r="AC48" i="13" a="1"/>
  <c r="AC48" i="13" s="1"/>
  <c r="AB48" i="13" a="1"/>
  <c r="AB48" i="13" s="1"/>
  <c r="Z48" i="13" a="1"/>
  <c r="Z48" i="13" s="1"/>
  <c r="X48" i="13" a="1"/>
  <c r="X48" i="13" s="1"/>
  <c r="AE44" i="13" a="1"/>
  <c r="AE44" i="13" s="1"/>
  <c r="AD44" i="13" a="1"/>
  <c r="AD44" i="13" s="1"/>
  <c r="AC44" i="13" a="1"/>
  <c r="AC44" i="13" s="1"/>
  <c r="Z44" i="13" a="1"/>
  <c r="Z44" i="13" s="1"/>
  <c r="AA44" i="13" a="1"/>
  <c r="AA44" i="13" s="1"/>
  <c r="AB44" i="13" a="1"/>
  <c r="AB44" i="13" s="1"/>
  <c r="X44" i="13" a="1"/>
  <c r="X44" i="13" s="1"/>
  <c r="AE40" i="13" a="1"/>
  <c r="AE40" i="13" s="1"/>
  <c r="AD40" i="13" a="1"/>
  <c r="AD40" i="13" s="1"/>
  <c r="AB40" i="13" a="1"/>
  <c r="AB40" i="13" s="1"/>
  <c r="X40" i="13" a="1"/>
  <c r="X40" i="13" s="1"/>
  <c r="AA40" i="13" a="1"/>
  <c r="AA40" i="13" s="1"/>
  <c r="Z40" i="13" a="1"/>
  <c r="Z40" i="13" s="1"/>
  <c r="Y40" i="13" a="1"/>
  <c r="Y40" i="13" s="1"/>
  <c r="AE36" i="13" a="1"/>
  <c r="AE36" i="13" s="1"/>
  <c r="AD36" i="13" a="1"/>
  <c r="AD36" i="13" s="1"/>
  <c r="AC36" i="13" a="1"/>
  <c r="AC36" i="13" s="1"/>
  <c r="AA36" i="13" a="1"/>
  <c r="AA36" i="13" s="1"/>
  <c r="Y36" i="13" a="1"/>
  <c r="Y36" i="13" s="1"/>
  <c r="X36" i="13" a="1"/>
  <c r="X36" i="13" s="1"/>
  <c r="AD32" i="13" a="1"/>
  <c r="AD32" i="13" s="1"/>
  <c r="AE32" i="13" a="1"/>
  <c r="AE32" i="13" s="1"/>
  <c r="AC32" i="13" a="1"/>
  <c r="AC32" i="13" s="1"/>
  <c r="AB32" i="13" a="1"/>
  <c r="AB32" i="13" s="1"/>
  <c r="Z32" i="13" a="1"/>
  <c r="Z32" i="13" s="1"/>
  <c r="AE28" i="13" a="1"/>
  <c r="AE28" i="13" s="1"/>
  <c r="AD28" i="13" a="1"/>
  <c r="AD28" i="13" s="1"/>
  <c r="AB28" i="13" a="1"/>
  <c r="AB28" i="13" s="1"/>
  <c r="AA28" i="13" a="1"/>
  <c r="AA28" i="13" s="1"/>
  <c r="Z28" i="13" a="1"/>
  <c r="Z28" i="13" s="1"/>
  <c r="AC28" i="13" a="1"/>
  <c r="AC28" i="13" s="1"/>
  <c r="AD24" i="13" a="1"/>
  <c r="AD24" i="13" s="1"/>
  <c r="AC24" i="13" a="1"/>
  <c r="AC24" i="13" s="1"/>
  <c r="AE24" i="13" a="1"/>
  <c r="AE24" i="13" s="1"/>
  <c r="AA24" i="13" a="1"/>
  <c r="AA24" i="13" s="1"/>
  <c r="Y24" i="13" a="1"/>
  <c r="Y24" i="13" s="1"/>
  <c r="AE16" i="13" a="1"/>
  <c r="AE16" i="13" s="1"/>
  <c r="AD16" i="13" a="1"/>
  <c r="AD16" i="13" s="1"/>
  <c r="AB16" i="13" a="1"/>
  <c r="AB16" i="13" s="1"/>
  <c r="Z16" i="13" a="1"/>
  <c r="Z16" i="13" s="1"/>
  <c r="X16" i="13" a="1"/>
  <c r="X16" i="13" s="1"/>
  <c r="AE12" i="13" a="1"/>
  <c r="AE12" i="13" s="1"/>
  <c r="AD12" i="13" a="1"/>
  <c r="AD12" i="13" s="1"/>
  <c r="AC12" i="13" a="1"/>
  <c r="AC12" i="13" s="1"/>
  <c r="AB12" i="13" a="1"/>
  <c r="AB12" i="13" s="1"/>
  <c r="Z12" i="13" a="1"/>
  <c r="Z12" i="13" s="1"/>
  <c r="Y12" i="13" a="1"/>
  <c r="Y12" i="13" s="1"/>
  <c r="X12" i="13" a="1"/>
  <c r="X12" i="13" s="1"/>
  <c r="AE8" i="13" a="1"/>
  <c r="AE8" i="13" s="1"/>
  <c r="AD8" i="13" a="1"/>
  <c r="AD8" i="13" s="1"/>
  <c r="AC8" i="13" a="1"/>
  <c r="AC8" i="13" s="1"/>
  <c r="AB8" i="13" a="1"/>
  <c r="AB8" i="13" s="1"/>
  <c r="AE4" i="13" a="1"/>
  <c r="AE4" i="13" s="1"/>
  <c r="AD4" i="13" a="1"/>
  <c r="AD4" i="13" s="1"/>
  <c r="AC4" i="13" a="1"/>
  <c r="AC4" i="13" s="1"/>
  <c r="Z4" i="13" a="1"/>
  <c r="Z4" i="13" s="1"/>
  <c r="AB4" i="13" a="1"/>
  <c r="AB4" i="13" s="1"/>
  <c r="X4" i="13" a="1"/>
  <c r="X4" i="13" s="1"/>
  <c r="V48" i="13" a="1"/>
  <c r="V48" i="13" s="1"/>
  <c r="V44" i="13" a="1"/>
  <c r="V44" i="13" s="1"/>
  <c r="W68" i="13" a="1"/>
  <c r="W68" i="13" s="1"/>
  <c r="W40" i="13" a="1"/>
  <c r="W40" i="13" s="1"/>
  <c r="W28" i="13" a="1"/>
  <c r="W28" i="13" s="1"/>
  <c r="W16" i="13" a="1"/>
  <c r="W16" i="13" s="1"/>
  <c r="X56" i="13" a="1"/>
  <c r="X56" i="13" s="1"/>
  <c r="Y56" i="13" a="1"/>
  <c r="Y56" i="13" s="1"/>
  <c r="Y44" i="13" a="1"/>
  <c r="Y44" i="13" s="1"/>
  <c r="AA53" i="13" a="1"/>
  <c r="AA53" i="13" s="1"/>
  <c r="AA12" i="13" a="1"/>
  <c r="AA12" i="13" s="1"/>
  <c r="AA4" i="13" a="1"/>
  <c r="AA4" i="13" s="1"/>
  <c r="AC40" i="13" a="1"/>
  <c r="AC40" i="13" s="1"/>
  <c r="AD313" i="13" a="1"/>
  <c r="AD313" i="13" s="1"/>
  <c r="AD255" i="13" a="1"/>
  <c r="AD255" i="13" s="1"/>
  <c r="T20" i="1" a="1"/>
  <c r="T20" i="1" s="1"/>
  <c r="T22" i="1" a="1"/>
  <c r="T22" i="1" s="1"/>
  <c r="T23" i="1" a="1"/>
  <c r="T23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 s="1"/>
  <c r="T47" i="1" a="1"/>
  <c r="T47" i="1" s="1"/>
  <c r="T48" i="1" a="1"/>
  <c r="T48" i="1" s="1"/>
  <c r="T49" i="1" a="1"/>
  <c r="T49" i="1" s="1"/>
  <c r="T50" i="1" a="1"/>
  <c r="T50" i="1" s="1"/>
  <c r="T51" i="1" a="1"/>
  <c r="T51" i="1" s="1"/>
  <c r="T52" i="1" a="1"/>
  <c r="T52" i="1" s="1"/>
  <c r="T53" i="1" a="1"/>
  <c r="T53" i="1" s="1"/>
  <c r="T54" i="1" a="1"/>
  <c r="T54" i="1" s="1"/>
  <c r="T56" i="1" a="1"/>
  <c r="T56" i="1" s="1"/>
  <c r="T64" i="1" a="1"/>
  <c r="T64" i="1" s="1"/>
  <c r="T65" i="1" a="1"/>
  <c r="T65" i="1" s="1"/>
  <c r="T66" i="1" a="1"/>
  <c r="T66" i="1" s="1"/>
  <c r="T67" i="1" a="1"/>
  <c r="T67" i="1" s="1"/>
  <c r="T69" i="1" a="1"/>
  <c r="T69" i="1" s="1"/>
  <c r="T74" i="1" a="1"/>
  <c r="T74" i="1" s="1"/>
  <c r="T75" i="1" a="1"/>
  <c r="T75" i="1" s="1"/>
  <c r="T90" i="1" a="1"/>
  <c r="T90" i="1" s="1"/>
  <c r="T94" i="1" a="1"/>
  <c r="T94" i="1" s="1"/>
  <c r="T95" i="1" a="1"/>
  <c r="T95" i="1" s="1"/>
  <c r="T96" i="1" a="1"/>
  <c r="T96" i="1" s="1"/>
  <c r="T97" i="1" a="1"/>
  <c r="T97" i="1" s="1"/>
  <c r="T98" i="1" a="1"/>
  <c r="T98" i="1" s="1"/>
  <c r="T99" i="1" a="1"/>
  <c r="T99" i="1" s="1"/>
  <c r="T100" i="1" a="1"/>
  <c r="T100" i="1" s="1"/>
  <c r="T112" i="1" a="1"/>
  <c r="T112" i="1" s="1"/>
  <c r="T118" i="1" a="1"/>
  <c r="T118" i="1" s="1"/>
  <c r="T119" i="1" a="1"/>
  <c r="T119" i="1" s="1"/>
  <c r="T121" i="1" a="1"/>
  <c r="T121" i="1" s="1"/>
  <c r="T122" i="1" a="1"/>
  <c r="T122" i="1" s="1"/>
  <c r="T123" i="1" a="1"/>
  <c r="T123" i="1" s="1"/>
  <c r="T124" i="1" a="1"/>
  <c r="T124" i="1" s="1"/>
  <c r="T125" i="1" a="1"/>
  <c r="T125" i="1" s="1"/>
  <c r="T129" i="1" a="1"/>
  <c r="T129" i="1" s="1"/>
  <c r="T130" i="1" a="1"/>
  <c r="T130" i="1" s="1"/>
  <c r="T137" i="1" a="1"/>
  <c r="T137" i="1" s="1"/>
  <c r="T138" i="1" a="1"/>
  <c r="T138" i="1" s="1"/>
  <c r="T139" i="1" a="1"/>
  <c r="T139" i="1" s="1"/>
  <c r="T141" i="1" a="1"/>
  <c r="T141" i="1" s="1"/>
  <c r="T142" i="1" a="1"/>
  <c r="T142" i="1" s="1"/>
  <c r="T143" i="1" a="1"/>
  <c r="T143" i="1" s="1"/>
  <c r="T157" i="1" a="1"/>
  <c r="T157" i="1" s="1"/>
  <c r="T158" i="1" a="1"/>
  <c r="T158" i="1" s="1"/>
  <c r="T160" i="1" a="1"/>
  <c r="T160" i="1" s="1"/>
  <c r="T161" i="1" a="1"/>
  <c r="T161" i="1" s="1"/>
  <c r="T171" i="1" a="1"/>
  <c r="T171" i="1" s="1"/>
  <c r="T175" i="1" a="1"/>
  <c r="T175" i="1" s="1"/>
  <c r="T176" i="1" a="1"/>
  <c r="T176" i="1" s="1"/>
  <c r="T179" i="1" a="1"/>
  <c r="T179" i="1" s="1"/>
  <c r="T180" i="1" a="1"/>
  <c r="T180" i="1" s="1"/>
  <c r="T181" i="1" a="1"/>
  <c r="T181" i="1" s="1"/>
  <c r="T185" i="1" a="1"/>
  <c r="T185" i="1" s="1"/>
  <c r="T186" i="1" a="1"/>
  <c r="T186" i="1" s="1"/>
  <c r="T187" i="1" a="1"/>
  <c r="T187" i="1" s="1"/>
  <c r="T188" i="1" a="1"/>
  <c r="T188" i="1" s="1"/>
  <c r="T196" i="1" a="1"/>
  <c r="T196" i="1" s="1"/>
  <c r="T197" i="1" a="1"/>
  <c r="T197" i="1" s="1"/>
  <c r="T198" i="1" a="1"/>
  <c r="T198" i="1" s="1"/>
  <c r="T202" i="1" a="1"/>
  <c r="T202" i="1" s="1"/>
  <c r="T203" i="1" a="1"/>
  <c r="T203" i="1" s="1"/>
  <c r="T204" i="1" a="1"/>
  <c r="T204" i="1" s="1"/>
  <c r="T205" i="1" a="1"/>
  <c r="T205" i="1" s="1"/>
  <c r="T206" i="1" a="1"/>
  <c r="T206" i="1" s="1"/>
  <c r="T207" i="1" a="1"/>
  <c r="T207" i="1" s="1"/>
  <c r="T208" i="1" a="1"/>
  <c r="T208" i="1" s="1"/>
  <c r="T209" i="1" a="1"/>
  <c r="T209" i="1" s="1"/>
  <c r="T210" i="1" a="1"/>
  <c r="T210" i="1" s="1"/>
  <c r="T211" i="1" a="1"/>
  <c r="T211" i="1" s="1"/>
  <c r="T213" i="1" a="1"/>
  <c r="T213" i="1" s="1"/>
  <c r="T214" i="1" a="1"/>
  <c r="T214" i="1" s="1"/>
  <c r="T220" i="1" a="1"/>
  <c r="T220" i="1" s="1"/>
  <c r="T222" i="1" a="1"/>
  <c r="T222" i="1" s="1"/>
  <c r="T229" i="1" a="1"/>
  <c r="T229" i="1" s="1"/>
  <c r="T230" i="1" a="1"/>
  <c r="T230" i="1" s="1"/>
  <c r="T231" i="1" a="1"/>
  <c r="T231" i="1" s="1"/>
  <c r="T240" i="1" a="1"/>
  <c r="T240" i="1" s="1"/>
  <c r="T241" i="1" a="1"/>
  <c r="T241" i="1" s="1"/>
  <c r="T242" i="1" a="1"/>
  <c r="T242" i="1" s="1"/>
  <c r="T251" i="1" a="1"/>
  <c r="T251" i="1" s="1"/>
  <c r="T252" i="1" a="1"/>
  <c r="T252" i="1" s="1"/>
  <c r="T253" i="1" a="1"/>
  <c r="T253" i="1" s="1"/>
  <c r="T254" i="1" a="1"/>
  <c r="T254" i="1" s="1"/>
  <c r="T255" i="1" a="1"/>
  <c r="T255" i="1" s="1"/>
  <c r="T256" i="1" a="1"/>
  <c r="T256" i="1" s="1"/>
  <c r="T264" i="1" a="1"/>
  <c r="T264" i="1" s="1"/>
  <c r="T265" i="1" a="1"/>
  <c r="T265" i="1" s="1"/>
  <c r="T266" i="1" a="1"/>
  <c r="T266" i="1" s="1"/>
  <c r="T270" i="1" a="1"/>
  <c r="T270" i="1" s="1"/>
  <c r="T271" i="1" a="1"/>
  <c r="T271" i="1" s="1"/>
  <c r="T272" i="1" a="1"/>
  <c r="T272" i="1" s="1"/>
  <c r="T273" i="1" a="1"/>
  <c r="T273" i="1" s="1"/>
  <c r="T275" i="1" a="1"/>
  <c r="T275" i="1" s="1"/>
  <c r="T276" i="1" a="1"/>
  <c r="T276" i="1" s="1"/>
  <c r="S20" i="1" a="1"/>
  <c r="S20" i="1" s="1"/>
  <c r="S22" i="1" a="1"/>
  <c r="S22" i="1" s="1"/>
  <c r="S23" i="1" a="1"/>
  <c r="S23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6" i="1" a="1"/>
  <c r="S56" i="1" s="1"/>
  <c r="S64" i="1" a="1"/>
  <c r="S64" i="1" s="1"/>
  <c r="S65" i="1" a="1"/>
  <c r="S65" i="1" s="1"/>
  <c r="S66" i="1" a="1"/>
  <c r="S66" i="1" s="1"/>
  <c r="S67" i="1" a="1"/>
  <c r="S67" i="1" s="1"/>
  <c r="S69" i="1" a="1"/>
  <c r="S69" i="1" s="1"/>
  <c r="S74" i="1" a="1"/>
  <c r="S74" i="1" s="1"/>
  <c r="S75" i="1" a="1"/>
  <c r="S75" i="1" s="1"/>
  <c r="S90" i="1" a="1"/>
  <c r="S90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12" i="1" a="1"/>
  <c r="S112" i="1" s="1"/>
  <c r="S118" i="1" a="1"/>
  <c r="S118" i="1" s="1"/>
  <c r="S119" i="1" a="1"/>
  <c r="S119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9" i="1" a="1"/>
  <c r="S129" i="1" s="1"/>
  <c r="S130" i="1" a="1"/>
  <c r="S130" i="1" s="1"/>
  <c r="S137" i="1" a="1"/>
  <c r="S137" i="1" s="1"/>
  <c r="S138" i="1" a="1"/>
  <c r="S138" i="1" s="1"/>
  <c r="S139" i="1" a="1"/>
  <c r="S139" i="1" s="1"/>
  <c r="S141" i="1" a="1"/>
  <c r="S141" i="1" s="1"/>
  <c r="S142" i="1" a="1"/>
  <c r="S142" i="1" s="1"/>
  <c r="S143" i="1" a="1"/>
  <c r="S143" i="1" s="1"/>
  <c r="S157" i="1" a="1"/>
  <c r="S157" i="1" s="1"/>
  <c r="S158" i="1" a="1"/>
  <c r="S158" i="1" s="1"/>
  <c r="S160" i="1" a="1"/>
  <c r="S160" i="1" s="1"/>
  <c r="S161" i="1" a="1"/>
  <c r="S161" i="1" s="1"/>
  <c r="S171" i="1" a="1"/>
  <c r="S171" i="1" s="1"/>
  <c r="S175" i="1" a="1"/>
  <c r="S175" i="1" s="1"/>
  <c r="S176" i="1" a="1"/>
  <c r="S176" i="1" s="1"/>
  <c r="S179" i="1" a="1"/>
  <c r="S179" i="1" s="1"/>
  <c r="S180" i="1" a="1"/>
  <c r="S180" i="1" s="1"/>
  <c r="S181" i="1" a="1"/>
  <c r="S181" i="1" s="1"/>
  <c r="S185" i="1" a="1"/>
  <c r="S185" i="1" s="1"/>
  <c r="S186" i="1" a="1"/>
  <c r="S186" i="1" s="1"/>
  <c r="S187" i="1" a="1"/>
  <c r="S187" i="1" s="1"/>
  <c r="S188" i="1" a="1"/>
  <c r="S188" i="1" s="1"/>
  <c r="S196" i="1" a="1"/>
  <c r="S196" i="1" s="1"/>
  <c r="S197" i="1" a="1"/>
  <c r="S197" i="1" s="1"/>
  <c r="S198" i="1" a="1"/>
  <c r="S198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3" i="1" a="1"/>
  <c r="S213" i="1" s="1"/>
  <c r="S214" i="1" a="1"/>
  <c r="S214" i="1" s="1"/>
  <c r="S220" i="1" a="1"/>
  <c r="S220" i="1" s="1"/>
  <c r="S222" i="1" a="1"/>
  <c r="S222" i="1" s="1"/>
  <c r="S229" i="1" a="1"/>
  <c r="S229" i="1" s="1"/>
  <c r="S230" i="1" a="1"/>
  <c r="S230" i="1" s="1"/>
  <c r="S231" i="1" a="1"/>
  <c r="S231" i="1" s="1"/>
  <c r="S240" i="1" a="1"/>
  <c r="S240" i="1" s="1"/>
  <c r="S241" i="1" a="1"/>
  <c r="S241" i="1" s="1"/>
  <c r="S242" i="1" a="1"/>
  <c r="S242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64" i="1" a="1"/>
  <c r="S264" i="1" s="1"/>
  <c r="S265" i="1" a="1"/>
  <c r="S265" i="1" s="1"/>
  <c r="S266" i="1" a="1"/>
  <c r="S266" i="1" s="1"/>
  <c r="S270" i="1" a="1"/>
  <c r="S270" i="1" s="1"/>
  <c r="S271" i="1" a="1"/>
  <c r="S271" i="1" s="1"/>
  <c r="S272" i="1" a="1"/>
  <c r="S272" i="1" s="1"/>
  <c r="S273" i="1" a="1"/>
  <c r="S273" i="1" s="1"/>
  <c r="S275" i="1" a="1"/>
  <c r="S275" i="1" s="1"/>
  <c r="S276" i="1" a="1"/>
  <c r="S276" i="1" s="1"/>
  <c r="G7" i="6"/>
  <c r="G6" i="6"/>
  <c r="F6" i="6"/>
  <c r="AI2" i="1" a="1"/>
  <c r="AI2" i="1" s="1"/>
  <c r="AL11" i="13" l="1"/>
  <c r="AL55" i="13"/>
  <c r="AL59" i="13"/>
  <c r="AL16" i="13"/>
  <c r="AL44" i="13"/>
  <c r="AL12" i="13"/>
  <c r="AL45" i="13"/>
  <c r="AL112" i="13"/>
  <c r="AL168" i="13"/>
  <c r="AL220" i="13"/>
  <c r="AL244" i="13"/>
  <c r="AL77" i="13"/>
  <c r="AL117" i="13"/>
  <c r="AL157" i="13"/>
  <c r="AL289" i="13"/>
  <c r="AL70" i="13"/>
  <c r="AL186" i="13"/>
  <c r="AL38" i="13"/>
  <c r="AL8" i="13"/>
  <c r="AL21" i="13"/>
  <c r="AL116" i="13"/>
  <c r="AL124" i="13"/>
  <c r="AL136" i="13"/>
  <c r="AL216" i="13"/>
  <c r="AL85" i="13"/>
  <c r="AL145" i="13"/>
  <c r="AL165" i="13"/>
  <c r="AL177" i="13"/>
  <c r="AL233" i="13"/>
  <c r="AL245" i="13"/>
  <c r="AL261" i="13"/>
  <c r="AL277" i="13"/>
  <c r="AL285" i="13"/>
  <c r="AL312" i="13"/>
  <c r="AL13" i="13"/>
  <c r="AL6" i="13"/>
  <c r="AL15" i="13"/>
  <c r="AL4" i="13"/>
  <c r="AL17" i="13"/>
  <c r="AL9" i="13"/>
  <c r="AL26" i="13"/>
  <c r="AL3" i="13"/>
  <c r="AL24" i="13"/>
  <c r="AL253" i="13"/>
  <c r="AL269" i="13"/>
  <c r="AL22" i="13"/>
  <c r="AL10" i="13"/>
  <c r="AL18" i="13"/>
  <c r="AL7" i="13"/>
  <c r="AL19" i="13"/>
  <c r="AL23" i="13"/>
  <c r="AL25" i="13"/>
  <c r="AL5" i="13"/>
  <c r="AL14" i="13"/>
  <c r="AL43" i="13"/>
  <c r="AL80" i="13"/>
  <c r="AL148" i="13"/>
  <c r="AL272" i="13"/>
  <c r="AL185" i="13"/>
  <c r="AL221" i="13"/>
  <c r="AL78" i="13"/>
  <c r="AL94" i="13"/>
  <c r="AL118" i="13"/>
  <c r="AL126" i="13"/>
  <c r="AL134" i="13"/>
  <c r="AL226" i="13"/>
  <c r="AL29" i="13"/>
  <c r="AL40" i="13"/>
  <c r="AL172" i="13"/>
  <c r="AL188" i="13"/>
  <c r="AL232" i="13"/>
  <c r="AL113" i="13"/>
  <c r="AL173" i="13"/>
  <c r="AL230" i="13"/>
  <c r="AL254" i="13"/>
  <c r="AL99" i="13"/>
  <c r="AL103" i="13"/>
  <c r="AL107" i="13"/>
  <c r="AL111" i="13"/>
  <c r="AL115" i="13"/>
  <c r="AL119" i="13"/>
  <c r="AL123" i="13"/>
  <c r="AL127" i="13"/>
  <c r="AL131" i="13"/>
  <c r="AL135" i="13"/>
  <c r="AL139" i="13"/>
  <c r="AL147" i="13"/>
  <c r="AL151" i="13"/>
  <c r="AL155" i="13"/>
  <c r="AL159" i="13"/>
  <c r="AL183" i="13"/>
  <c r="AL187" i="13"/>
  <c r="AL191" i="13"/>
  <c r="AL235" i="13"/>
  <c r="AL239" i="13"/>
  <c r="AL234" i="13"/>
  <c r="AL282" i="13"/>
  <c r="AL296" i="13"/>
  <c r="AL174" i="13"/>
  <c r="AL48" i="13"/>
  <c r="AL49" i="13"/>
  <c r="AL46" i="13"/>
  <c r="AL42" i="13"/>
  <c r="AL66" i="13"/>
  <c r="AL27" i="13"/>
  <c r="AL51" i="13"/>
  <c r="AL36" i="13"/>
  <c r="AL32" i="13"/>
  <c r="AL33" i="13"/>
  <c r="AL41" i="13"/>
  <c r="AL30" i="13"/>
  <c r="AL47" i="13"/>
  <c r="AL72" i="13"/>
  <c r="AL84" i="13"/>
  <c r="AL100" i="13"/>
  <c r="AL128" i="13"/>
  <c r="AL140" i="13"/>
  <c r="AL160" i="13"/>
  <c r="AL180" i="13"/>
  <c r="AL192" i="13"/>
  <c r="AL196" i="13"/>
  <c r="AL204" i="13"/>
  <c r="AL208" i="13"/>
  <c r="AL224" i="13"/>
  <c r="AL248" i="13"/>
  <c r="AL260" i="13"/>
  <c r="AL276" i="13"/>
  <c r="AL294" i="13"/>
  <c r="AL298" i="13"/>
  <c r="AL309" i="13"/>
  <c r="AL319" i="13"/>
  <c r="AL69" i="13"/>
  <c r="AL93" i="13"/>
  <c r="AL101" i="13"/>
  <c r="AL109" i="13"/>
  <c r="AL125" i="13"/>
  <c r="AL129" i="13"/>
  <c r="AL137" i="13"/>
  <c r="AL189" i="13"/>
  <c r="AL197" i="13"/>
  <c r="AL209" i="13"/>
  <c r="AL237" i="13"/>
  <c r="AL273" i="13"/>
  <c r="AL281" i="13"/>
  <c r="AL299" i="13"/>
  <c r="AL302" i="13"/>
  <c r="AL324" i="13"/>
  <c r="AL130" i="13"/>
  <c r="AL138" i="13"/>
  <c r="AL142" i="13"/>
  <c r="AL206" i="13"/>
  <c r="AL250" i="13"/>
  <c r="AL106" i="13"/>
  <c r="AL150" i="13"/>
  <c r="AL166" i="13"/>
  <c r="AL194" i="13"/>
  <c r="AL218" i="13"/>
  <c r="AL266" i="13"/>
  <c r="AL270" i="13"/>
  <c r="AL278" i="13"/>
  <c r="AL286" i="13"/>
  <c r="AL303" i="13"/>
  <c r="AL317" i="13"/>
  <c r="AL325" i="13"/>
  <c r="AL91" i="13"/>
  <c r="AL179" i="13"/>
  <c r="AL207" i="13"/>
  <c r="AL227" i="13"/>
  <c r="AL231" i="13"/>
  <c r="AL82" i="13"/>
  <c r="AL162" i="13"/>
  <c r="AL56" i="13"/>
  <c r="AL54" i="13"/>
  <c r="AL34" i="13"/>
  <c r="AL50" i="13"/>
  <c r="AL62" i="13"/>
  <c r="AL63" i="13"/>
  <c r="AL61" i="13"/>
  <c r="AL52" i="13"/>
  <c r="AL53" i="13"/>
  <c r="AL57" i="13"/>
  <c r="AL35" i="13"/>
  <c r="AL64" i="13"/>
  <c r="AL88" i="13"/>
  <c r="AL92" i="13"/>
  <c r="AL96" i="13"/>
  <c r="AL104" i="13"/>
  <c r="AL108" i="13"/>
  <c r="AL120" i="13"/>
  <c r="AL144" i="13"/>
  <c r="AL152" i="13"/>
  <c r="AL184" i="13"/>
  <c r="AL212" i="13"/>
  <c r="AL228" i="13"/>
  <c r="AL236" i="13"/>
  <c r="AL240" i="13"/>
  <c r="AL252" i="13"/>
  <c r="AL301" i="13"/>
  <c r="AL311" i="13"/>
  <c r="AL81" i="13"/>
  <c r="AL89" i="13"/>
  <c r="AL97" i="13"/>
  <c r="AL133" i="13"/>
  <c r="AL141" i="13"/>
  <c r="AL149" i="13"/>
  <c r="AL153" i="13"/>
  <c r="AL169" i="13"/>
  <c r="AL181" i="13"/>
  <c r="AL201" i="13"/>
  <c r="AL213" i="13"/>
  <c r="AL225" i="13"/>
  <c r="AL249" i="13"/>
  <c r="AL257" i="13"/>
  <c r="AL265" i="13"/>
  <c r="AL288" i="13"/>
  <c r="AL295" i="13"/>
  <c r="AL310" i="13"/>
  <c r="AL316" i="13"/>
  <c r="AL86" i="13"/>
  <c r="AL102" i="13"/>
  <c r="AL122" i="13"/>
  <c r="AL178" i="13"/>
  <c r="AL214" i="13"/>
  <c r="AL258" i="13"/>
  <c r="AL262" i="13"/>
  <c r="AL313" i="13"/>
  <c r="AL74" i="13"/>
  <c r="AL110" i="13"/>
  <c r="AL154" i="13"/>
  <c r="AL198" i="13"/>
  <c r="AL210" i="13"/>
  <c r="AL238" i="13"/>
  <c r="AL71" i="13"/>
  <c r="AL75" i="13"/>
  <c r="AL79" i="13"/>
  <c r="AL83" i="13"/>
  <c r="AL87" i="13"/>
  <c r="AL167" i="13"/>
  <c r="AL171" i="13"/>
  <c r="AL175" i="13"/>
  <c r="AL211" i="13"/>
  <c r="AL215" i="13"/>
  <c r="AL219" i="13"/>
  <c r="AL223" i="13"/>
  <c r="AL259" i="13"/>
  <c r="AL275" i="13"/>
  <c r="AL242" i="13"/>
  <c r="AL307" i="13"/>
  <c r="AL28" i="13"/>
  <c r="AL2" i="13"/>
  <c r="AL31" i="13"/>
  <c r="AL68" i="13"/>
  <c r="AL37" i="13"/>
  <c r="AL65" i="13"/>
  <c r="AL60" i="13"/>
  <c r="AL58" i="13"/>
  <c r="AL39" i="13"/>
  <c r="AL67" i="13"/>
  <c r="AL20" i="13"/>
  <c r="AL76" i="13"/>
  <c r="AL132" i="13"/>
  <c r="AL156" i="13"/>
  <c r="AL164" i="13"/>
  <c r="AL176" i="13"/>
  <c r="AL200" i="13"/>
  <c r="AL256" i="13"/>
  <c r="AL264" i="13"/>
  <c r="AL268" i="13"/>
  <c r="AL280" i="13"/>
  <c r="AL284" i="13"/>
  <c r="AL291" i="13"/>
  <c r="AL305" i="13"/>
  <c r="AL315" i="13"/>
  <c r="AL323" i="13"/>
  <c r="AL73" i="13"/>
  <c r="AL105" i="13"/>
  <c r="AL121" i="13"/>
  <c r="AL161" i="13"/>
  <c r="AL193" i="13"/>
  <c r="AL205" i="13"/>
  <c r="AL217" i="13"/>
  <c r="AL229" i="13"/>
  <c r="AL241" i="13"/>
  <c r="AL306" i="13"/>
  <c r="AL320" i="13"/>
  <c r="AL114" i="13"/>
  <c r="AL190" i="13"/>
  <c r="AL274" i="13"/>
  <c r="AL321" i="13"/>
  <c r="AL90" i="13"/>
  <c r="AL98" i="13"/>
  <c r="AL146" i="13"/>
  <c r="AL158" i="13"/>
  <c r="AL170" i="13"/>
  <c r="AL182" i="13"/>
  <c r="AL202" i="13"/>
  <c r="AL222" i="13"/>
  <c r="AL246" i="13"/>
  <c r="AL292" i="13"/>
  <c r="AL95" i="13"/>
  <c r="AL143" i="13"/>
  <c r="AL163" i="13"/>
  <c r="AL195" i="13"/>
  <c r="AL199" i="13"/>
  <c r="AL203" i="13"/>
  <c r="AL243" i="13"/>
  <c r="AL247" i="13"/>
  <c r="AL251" i="13"/>
  <c r="AL255" i="13"/>
  <c r="AL263" i="13"/>
  <c r="AL267" i="13"/>
  <c r="AL271" i="13"/>
  <c r="AL279" i="13"/>
  <c r="AL283" i="13"/>
  <c r="AL287" i="13"/>
  <c r="AL290" i="13"/>
  <c r="AL293" i="13"/>
  <c r="AL297" i="13"/>
  <c r="AL300" i="13"/>
  <c r="AL304" i="13"/>
  <c r="AL308" i="13"/>
  <c r="AL314" i="13"/>
  <c r="AL318" i="13"/>
  <c r="AL322" i="13"/>
  <c r="Y16" i="1" a="1"/>
  <c r="Y16" i="1" s="1"/>
  <c r="V16" i="1" a="1"/>
  <c r="V16" i="1" s="1"/>
  <c r="X16" i="1" a="1"/>
  <c r="X16" i="1" s="1"/>
  <c r="W16" i="1" a="1"/>
  <c r="W16" i="1" s="1"/>
  <c r="U16" i="1" a="1"/>
  <c r="U16" i="1" s="1"/>
  <c r="X199" i="1" a="1"/>
  <c r="X199" i="1" s="1"/>
  <c r="W2" i="1" a="1"/>
  <c r="W2" i="1" s="1"/>
  <c r="U17" i="1" a="1"/>
  <c r="U17" i="1" s="1"/>
  <c r="V44" i="1" a="1"/>
  <c r="V44" i="1" s="1"/>
  <c r="U57" i="1" a="1"/>
  <c r="U57" i="1" s="1"/>
  <c r="W108" i="1" a="1"/>
  <c r="W108" i="1" s="1"/>
  <c r="W264" i="1" a="1"/>
  <c r="W264" i="1" s="1"/>
  <c r="W6" i="1" a="1"/>
  <c r="W6" i="1" s="1"/>
  <c r="X196" i="1" a="1"/>
  <c r="X196" i="1" s="1"/>
  <c r="X53" i="1" a="1"/>
  <c r="X53" i="1" s="1"/>
  <c r="V149" i="1" a="1"/>
  <c r="V149" i="1" s="1"/>
  <c r="AE2" i="1" a="1"/>
  <c r="AE2" i="1" s="1"/>
  <c r="AD2" i="1" a="1"/>
  <c r="AD2" i="1" s="1"/>
  <c r="W17" i="1" l="1" a="1"/>
  <c r="W17" i="1" s="1"/>
  <c r="X108" i="1" a="1"/>
  <c r="X108" i="1" s="1"/>
  <c r="X216" i="1" a="1"/>
  <c r="X216" i="1" s="1"/>
  <c r="W68" i="1" a="1"/>
  <c r="W68" i="1" s="1"/>
  <c r="X15" i="1" a="1"/>
  <c r="X15" i="1" s="1"/>
  <c r="V108" i="1" a="1"/>
  <c r="V108" i="1" s="1"/>
  <c r="X44" i="1" a="1"/>
  <c r="X44" i="1" s="1"/>
  <c r="U2" i="1" a="1"/>
  <c r="U2" i="1" s="1"/>
  <c r="V156" i="1" a="1"/>
  <c r="V156" i="1" s="1"/>
  <c r="W89" i="1" a="1"/>
  <c r="W89" i="1" s="1"/>
  <c r="W116" i="1" a="1"/>
  <c r="W116" i="1" s="1"/>
  <c r="U73" i="1" a="1"/>
  <c r="U73" i="1" s="1"/>
  <c r="V253" i="1" a="1"/>
  <c r="V253" i="1" s="1"/>
  <c r="X168" i="1" a="1"/>
  <c r="X168" i="1" s="1"/>
  <c r="V113" i="1" a="1"/>
  <c r="V113" i="1" s="1"/>
  <c r="X2" i="1" a="1"/>
  <c r="X2" i="1" s="1"/>
  <c r="W44" i="1" a="1"/>
  <c r="W44" i="1" s="1"/>
  <c r="W156" i="1" a="1"/>
  <c r="W156" i="1" s="1"/>
  <c r="W232" i="1" a="1"/>
  <c r="W232" i="1" s="1"/>
  <c r="W100" i="1" a="1"/>
  <c r="W100" i="1" s="1"/>
  <c r="V205" i="1" a="1"/>
  <c r="V205" i="1" s="1"/>
  <c r="Y169" i="1" a="1"/>
  <c r="Y169" i="1" s="1"/>
  <c r="Y162" i="1" a="1"/>
  <c r="Y162" i="1" s="1"/>
  <c r="Y183" i="1" a="1"/>
  <c r="Y183" i="1" s="1"/>
  <c r="Y146" i="1" a="1"/>
  <c r="Y146" i="1" s="1"/>
  <c r="Y106" i="1" a="1"/>
  <c r="Y106" i="1" s="1"/>
  <c r="Y173" i="1" a="1"/>
  <c r="Y173" i="1" s="1"/>
  <c r="Y90" i="1" a="1"/>
  <c r="Y90" i="1" s="1"/>
  <c r="Y237" i="1" a="1"/>
  <c r="Y237" i="1" s="1"/>
  <c r="Y170" i="1" a="1"/>
  <c r="Y170" i="1" s="1"/>
  <c r="Y143" i="1" a="1"/>
  <c r="Y143" i="1" s="1"/>
  <c r="Y112" i="1" a="1"/>
  <c r="Y112" i="1" s="1"/>
  <c r="Y59" i="1" a="1"/>
  <c r="Y59" i="1" s="1"/>
  <c r="Y270" i="1" a="1"/>
  <c r="Y270" i="1" s="1"/>
  <c r="Y254" i="1" a="1"/>
  <c r="Y254" i="1" s="1"/>
  <c r="Y238" i="1" a="1"/>
  <c r="Y238" i="1" s="1"/>
  <c r="Y222" i="1" a="1"/>
  <c r="Y222" i="1" s="1"/>
  <c r="Y206" i="1" a="1"/>
  <c r="Y206" i="1" s="1"/>
  <c r="Y190" i="1" a="1"/>
  <c r="Y190" i="1" s="1"/>
  <c r="Y175" i="1" a="1"/>
  <c r="Y175" i="1" s="1"/>
  <c r="Y161" i="1" a="1"/>
  <c r="Y161" i="1" s="1"/>
  <c r="Y144" i="1" a="1"/>
  <c r="Y144" i="1" s="1"/>
  <c r="Y125" i="1" a="1"/>
  <c r="Y125" i="1" s="1"/>
  <c r="Y89" i="1" a="1"/>
  <c r="Y89" i="1" s="1"/>
  <c r="Y62" i="1" a="1"/>
  <c r="Y62" i="1" s="1"/>
  <c r="Y28" i="1" a="1"/>
  <c r="Y28" i="1" s="1"/>
  <c r="Y267" i="1" a="1"/>
  <c r="Y267" i="1" s="1"/>
  <c r="Y251" i="1" a="1"/>
  <c r="Y251" i="1" s="1"/>
  <c r="Y235" i="1" a="1"/>
  <c r="Y235" i="1" s="1"/>
  <c r="Y219" i="1" a="1"/>
  <c r="Y219" i="1" s="1"/>
  <c r="Y203" i="1" a="1"/>
  <c r="Y203" i="1" s="1"/>
  <c r="Y187" i="1" a="1"/>
  <c r="Y187" i="1" s="1"/>
  <c r="Y174" i="1" a="1"/>
  <c r="Y174" i="1" s="1"/>
  <c r="Y154" i="1" a="1"/>
  <c r="Y154" i="1" s="1"/>
  <c r="Y137" i="1" a="1"/>
  <c r="Y137" i="1" s="1"/>
  <c r="Y124" i="1" a="1"/>
  <c r="Y124" i="1" s="1"/>
  <c r="Y60" i="1" a="1"/>
  <c r="Y60" i="1" s="1"/>
  <c r="Y102" i="1" a="1"/>
  <c r="Y102" i="1" s="1"/>
  <c r="Y75" i="1" a="1"/>
  <c r="Y75" i="1" s="1"/>
  <c r="Y55" i="1" a="1"/>
  <c r="Y55" i="1" s="1"/>
  <c r="Y38" i="1" a="1"/>
  <c r="Y38" i="1" s="1"/>
  <c r="Y7" i="1" a="1"/>
  <c r="Y7" i="1" s="1"/>
  <c r="Y111" i="1" a="1"/>
  <c r="Y111" i="1" s="1"/>
  <c r="Y80" i="1" a="1"/>
  <c r="Y80" i="1" s="1"/>
  <c r="Y61" i="1" a="1"/>
  <c r="Y61" i="1" s="1"/>
  <c r="Y47" i="1" a="1"/>
  <c r="Y47" i="1" s="1"/>
  <c r="Y20" i="1" a="1"/>
  <c r="Y20" i="1" s="1"/>
  <c r="Y128" i="1" a="1"/>
  <c r="Y128" i="1" s="1"/>
  <c r="Y110" i="1" a="1"/>
  <c r="Y110" i="1" s="1"/>
  <c r="V180" i="1" a="1"/>
  <c r="V180" i="1" s="1"/>
  <c r="X140" i="1" a="1"/>
  <c r="X140" i="1" s="1"/>
  <c r="Y93" i="1" a="1"/>
  <c r="Y93" i="1" s="1"/>
  <c r="W260" i="1" a="1"/>
  <c r="W260" i="1" s="1"/>
  <c r="Y166" i="1" a="1"/>
  <c r="Y166" i="1" s="1"/>
  <c r="Y77" i="1" a="1"/>
  <c r="Y77" i="1" s="1"/>
  <c r="Y22" i="1" a="1"/>
  <c r="Y22" i="1" s="1"/>
  <c r="Y163" i="1" a="1"/>
  <c r="Y163" i="1" s="1"/>
  <c r="Y99" i="1" a="1"/>
  <c r="Y99" i="1" s="1"/>
  <c r="X18" i="1" a="1"/>
  <c r="X18" i="1" s="1"/>
  <c r="Y265" i="1" a="1"/>
  <c r="Y265" i="1" s="1"/>
  <c r="Y249" i="1" a="1"/>
  <c r="Y249" i="1" s="1"/>
  <c r="Y233" i="1" a="1"/>
  <c r="Y233" i="1" s="1"/>
  <c r="Y217" i="1" a="1"/>
  <c r="Y217" i="1" s="1"/>
  <c r="Y201" i="1" a="1"/>
  <c r="Y201" i="1" s="1"/>
  <c r="Y185" i="1" a="1"/>
  <c r="Y185" i="1" s="1"/>
  <c r="W172" i="1" a="1"/>
  <c r="W172" i="1" s="1"/>
  <c r="Y158" i="1" a="1"/>
  <c r="Y158" i="1" s="1"/>
  <c r="Y138" i="1" a="1"/>
  <c r="Y138" i="1" s="1"/>
  <c r="W121" i="1" a="1"/>
  <c r="W121" i="1" s="1"/>
  <c r="Y82" i="1" a="1"/>
  <c r="Y82" i="1" s="1"/>
  <c r="Y48" i="1" a="1"/>
  <c r="Y48" i="1" s="1"/>
  <c r="X6" i="1" a="1"/>
  <c r="X6" i="1" s="1"/>
  <c r="V216" i="1" a="1"/>
  <c r="V216" i="1" s="1"/>
  <c r="W200" i="1" a="1"/>
  <c r="W200" i="1" s="1"/>
  <c r="V184" i="1" a="1"/>
  <c r="V184" i="1" s="1"/>
  <c r="X171" i="1" a="1"/>
  <c r="X171" i="1" s="1"/>
  <c r="Y134" i="1" a="1"/>
  <c r="Y134" i="1" s="1"/>
  <c r="Y120" i="1" a="1"/>
  <c r="Y120" i="1" s="1"/>
  <c r="Y87" i="1" a="1"/>
  <c r="Y87" i="1" s="1"/>
  <c r="Y19" i="1" a="1"/>
  <c r="Y19" i="1" s="1"/>
  <c r="Y115" i="1" a="1"/>
  <c r="Y115" i="1" s="1"/>
  <c r="Y98" i="1" a="1"/>
  <c r="Y98" i="1" s="1"/>
  <c r="W85" i="1" a="1"/>
  <c r="W85" i="1" s="1"/>
  <c r="Y68" i="1" a="1"/>
  <c r="Y68" i="1" s="1"/>
  <c r="Y51" i="1" a="1"/>
  <c r="Y51" i="1" s="1"/>
  <c r="Y34" i="1" a="1"/>
  <c r="Y34" i="1" s="1"/>
  <c r="U15" i="1" a="1"/>
  <c r="U15" i="1" s="1"/>
  <c r="Y3" i="1" a="1"/>
  <c r="Y3" i="1" s="1"/>
  <c r="Y108" i="1" a="1"/>
  <c r="Y108" i="1" s="1"/>
  <c r="Y94" i="1" a="1"/>
  <c r="Y94" i="1" s="1"/>
  <c r="Y74" i="1" a="1"/>
  <c r="Y74" i="1" s="1"/>
  <c r="Y57" i="1" a="1"/>
  <c r="Y57" i="1" s="1"/>
  <c r="Y44" i="1" a="1"/>
  <c r="Y44" i="1" s="1"/>
  <c r="Y30" i="1" a="1"/>
  <c r="Y30" i="1" s="1"/>
  <c r="Y17" i="1" a="1"/>
  <c r="Y17" i="1" s="1"/>
  <c r="Y2" i="1" a="1"/>
  <c r="Y2" i="1" s="1"/>
  <c r="Y199" i="1" a="1"/>
  <c r="Y199" i="1" s="1"/>
  <c r="Y156" i="1" a="1"/>
  <c r="Y156" i="1" s="1"/>
  <c r="Y142" i="1" a="1"/>
  <c r="Y142" i="1" s="1"/>
  <c r="Y29" i="1" a="1"/>
  <c r="Y29" i="1" s="1"/>
  <c r="V167" i="1" a="1"/>
  <c r="V167" i="1" s="1"/>
  <c r="Y79" i="1" a="1"/>
  <c r="Y79" i="1" s="1"/>
  <c r="Y63" i="1" a="1"/>
  <c r="Y63" i="1" s="1"/>
  <c r="X11" i="1" a="1"/>
  <c r="X11" i="1" s="1"/>
  <c r="Y157" i="1" a="1"/>
  <c r="Y157" i="1" s="1"/>
  <c r="U129" i="1" a="1"/>
  <c r="U129" i="1" s="1"/>
  <c r="Y86" i="1" a="1"/>
  <c r="Y86" i="1" s="1"/>
  <c r="Y8" i="1" a="1"/>
  <c r="Y8" i="1" s="1"/>
  <c r="Y262" i="1" a="1"/>
  <c r="Y262" i="1" s="1"/>
  <c r="Y246" i="1" a="1"/>
  <c r="Y246" i="1" s="1"/>
  <c r="Y230" i="1" a="1"/>
  <c r="Y230" i="1" s="1"/>
  <c r="Y214" i="1" a="1"/>
  <c r="Y214" i="1" s="1"/>
  <c r="Y198" i="1" a="1"/>
  <c r="Y198" i="1" s="1"/>
  <c r="Y182" i="1" a="1"/>
  <c r="Y182" i="1" s="1"/>
  <c r="Y155" i="1" a="1"/>
  <c r="Y155" i="1" s="1"/>
  <c r="V116" i="1" a="1"/>
  <c r="V116" i="1" s="1"/>
  <c r="Y42" i="1" a="1"/>
  <c r="Y42" i="1" s="1"/>
  <c r="Y275" i="1" a="1"/>
  <c r="Y275" i="1" s="1"/>
  <c r="Y259" i="1" a="1"/>
  <c r="Y259" i="1" s="1"/>
  <c r="Y243" i="1" a="1"/>
  <c r="Y243" i="1" s="1"/>
  <c r="Y227" i="1" a="1"/>
  <c r="Y227" i="1" s="1"/>
  <c r="Y211" i="1" a="1"/>
  <c r="Y211" i="1" s="1"/>
  <c r="Y195" i="1" a="1"/>
  <c r="Y195" i="1" s="1"/>
  <c r="Y164" i="1" a="1"/>
  <c r="Y164" i="1" s="1"/>
  <c r="Y147" i="1" a="1"/>
  <c r="Y147" i="1" s="1"/>
  <c r="Y46" i="1" a="1"/>
  <c r="Y46" i="1" s="1"/>
  <c r="Y14" i="1" a="1"/>
  <c r="Y14" i="1" s="1"/>
  <c r="Y109" i="1" a="1"/>
  <c r="Y109" i="1" s="1"/>
  <c r="Y95" i="1" a="1"/>
  <c r="Y95" i="1" s="1"/>
  <c r="Y64" i="1" a="1"/>
  <c r="Y64" i="1" s="1"/>
  <c r="Y45" i="1" a="1"/>
  <c r="Y45" i="1" s="1"/>
  <c r="Y31" i="1" a="1"/>
  <c r="Y31" i="1" s="1"/>
  <c r="Y118" i="1" a="1"/>
  <c r="Y118" i="1" s="1"/>
  <c r="Y91" i="1" a="1"/>
  <c r="Y91" i="1" s="1"/>
  <c r="Y71" i="1" a="1"/>
  <c r="Y71" i="1" s="1"/>
  <c r="Y54" i="1" a="1"/>
  <c r="Y54" i="1" s="1"/>
  <c r="Y40" i="1" a="1"/>
  <c r="Y40" i="1" s="1"/>
  <c r="Y26" i="1" a="1"/>
  <c r="Y26" i="1" s="1"/>
  <c r="Y70" i="1" a="1"/>
  <c r="Y70" i="1" s="1"/>
  <c r="Y83" i="1" a="1"/>
  <c r="Y83" i="1" s="1"/>
  <c r="Y229" i="1" a="1"/>
  <c r="Y229" i="1" s="1"/>
  <c r="Y153" i="1" a="1"/>
  <c r="Y153" i="1" s="1"/>
  <c r="Y126" i="1" a="1"/>
  <c r="Y126" i="1" s="1"/>
  <c r="Y65" i="1" a="1"/>
  <c r="Y65" i="1" s="1"/>
  <c r="Y276" i="1" a="1"/>
  <c r="Y276" i="1" s="1"/>
  <c r="Y244" i="1" a="1"/>
  <c r="Y244" i="1" s="1"/>
  <c r="Y212" i="1" a="1"/>
  <c r="Y212" i="1" s="1"/>
  <c r="Y179" i="1" a="1"/>
  <c r="Y179" i="1" s="1"/>
  <c r="Y152" i="1" a="1"/>
  <c r="Y152" i="1" s="1"/>
  <c r="Y49" i="1" a="1"/>
  <c r="Y49" i="1" s="1"/>
  <c r="Y150" i="1" a="1"/>
  <c r="Y150" i="1" s="1"/>
  <c r="Y123" i="1" a="1"/>
  <c r="Y123" i="1" s="1"/>
  <c r="Y273" i="1" a="1"/>
  <c r="Y273" i="1" s="1"/>
  <c r="Y257" i="1" a="1"/>
  <c r="Y257" i="1" s="1"/>
  <c r="Y241" i="1" a="1"/>
  <c r="Y241" i="1" s="1"/>
  <c r="Y225" i="1" a="1"/>
  <c r="Y225" i="1" s="1"/>
  <c r="Y209" i="1" a="1"/>
  <c r="Y209" i="1" s="1"/>
  <c r="Y193" i="1" a="1"/>
  <c r="Y193" i="1" s="1"/>
  <c r="Y178" i="1" a="1"/>
  <c r="Y178" i="1" s="1"/>
  <c r="Y148" i="1" a="1"/>
  <c r="Y148" i="1" s="1"/>
  <c r="Y131" i="1" a="1"/>
  <c r="Y131" i="1" s="1"/>
  <c r="Y35" i="1" a="1"/>
  <c r="Y35" i="1" s="1"/>
  <c r="Y160" i="1" a="1"/>
  <c r="Y160" i="1" s="1"/>
  <c r="Y141" i="1" a="1"/>
  <c r="Y141" i="1" s="1"/>
  <c r="Y127" i="1" a="1"/>
  <c r="Y127" i="1" s="1"/>
  <c r="Y66" i="1" a="1"/>
  <c r="Y66" i="1" s="1"/>
  <c r="Y32" i="1" a="1"/>
  <c r="Y32" i="1" s="1"/>
  <c r="Y92" i="1" a="1"/>
  <c r="Y92" i="1" s="1"/>
  <c r="Y78" i="1" a="1"/>
  <c r="Y78" i="1" s="1"/>
  <c r="Y58" i="1" a="1"/>
  <c r="Y58" i="1" s="1"/>
  <c r="Y27" i="1" a="1"/>
  <c r="Y27" i="1" s="1"/>
  <c r="Y10" i="1" a="1"/>
  <c r="Y10" i="1" s="1"/>
  <c r="Y114" i="1" a="1"/>
  <c r="Y114" i="1" s="1"/>
  <c r="Y84" i="1" a="1"/>
  <c r="Y84" i="1" s="1"/>
  <c r="Y67" i="1" a="1"/>
  <c r="Y67" i="1" s="1"/>
  <c r="Y50" i="1" a="1"/>
  <c r="Y50" i="1" s="1"/>
  <c r="Y23" i="1" a="1"/>
  <c r="Y23" i="1" s="1"/>
  <c r="Y122" i="1" a="1"/>
  <c r="Y122" i="1" s="1"/>
  <c r="Y247" i="1" a="1"/>
  <c r="Y247" i="1" s="1"/>
  <c r="W143" i="1" a="1"/>
  <c r="W143" i="1" s="1"/>
  <c r="U137" i="1" a="1"/>
  <c r="U137" i="1" s="1"/>
  <c r="X7" i="1" a="1"/>
  <c r="X7" i="1" s="1"/>
  <c r="W180" i="1" a="1"/>
  <c r="W180" i="1" s="1"/>
  <c r="W129" i="1" a="1"/>
  <c r="W129" i="1" s="1"/>
  <c r="V68" i="1" a="1"/>
  <c r="V68" i="1" s="1"/>
  <c r="W57" i="1" a="1"/>
  <c r="W57" i="1" s="1"/>
  <c r="W199" i="1" a="1"/>
  <c r="W199" i="1" s="1"/>
  <c r="V2" i="1" a="1"/>
  <c r="V2" i="1" s="1"/>
  <c r="X68" i="1" a="1"/>
  <c r="X68" i="1" s="1"/>
  <c r="W96" i="1" a="1"/>
  <c r="W96" i="1" s="1"/>
  <c r="Y96" i="1" a="1"/>
  <c r="Y96" i="1" s="1"/>
  <c r="V252" i="1" a="1"/>
  <c r="V252" i="1" s="1"/>
  <c r="Y252" i="1" a="1"/>
  <c r="Y252" i="1" s="1"/>
  <c r="W261" i="1" a="1"/>
  <c r="W261" i="1" s="1"/>
  <c r="Y261" i="1" a="1"/>
  <c r="Y261" i="1" s="1"/>
  <c r="W197" i="1" a="1"/>
  <c r="W197" i="1" s="1"/>
  <c r="Y197" i="1" a="1"/>
  <c r="Y197" i="1" s="1"/>
  <c r="W117" i="1" a="1"/>
  <c r="W117" i="1" s="1"/>
  <c r="Y117" i="1" a="1"/>
  <c r="Y117" i="1" s="1"/>
  <c r="Y274" i="1" a="1"/>
  <c r="Y274" i="1" s="1"/>
  <c r="Y242" i="1" a="1"/>
  <c r="Y242" i="1" s="1"/>
  <c r="Y210" i="1" a="1"/>
  <c r="Y210" i="1" s="1"/>
  <c r="V176" i="1" a="1"/>
  <c r="V176" i="1" s="1"/>
  <c r="Y176" i="1" a="1"/>
  <c r="Y176" i="1" s="1"/>
  <c r="X72" i="1" a="1"/>
  <c r="X72" i="1" s="1"/>
  <c r="Y72" i="1" a="1"/>
  <c r="Y72" i="1" s="1"/>
  <c r="W165" i="1" a="1"/>
  <c r="W165" i="1" s="1"/>
  <c r="Y165" i="1" a="1"/>
  <c r="Y165" i="1" s="1"/>
  <c r="Y103" i="1" a="1"/>
  <c r="Y103" i="1" s="1"/>
  <c r="W69" i="1" a="1"/>
  <c r="W69" i="1" s="1"/>
  <c r="Y69" i="1" a="1"/>
  <c r="Y69" i="1" s="1"/>
  <c r="V272" i="1" a="1"/>
  <c r="V272" i="1" s="1"/>
  <c r="Y272" i="1" a="1"/>
  <c r="Y272" i="1" s="1"/>
  <c r="V256" i="1" a="1"/>
  <c r="V256" i="1" s="1"/>
  <c r="Y256" i="1" a="1"/>
  <c r="Y256" i="1" s="1"/>
  <c r="W240" i="1" a="1"/>
  <c r="W240" i="1" s="1"/>
  <c r="Y240" i="1" a="1"/>
  <c r="Y240" i="1" s="1"/>
  <c r="W224" i="1" a="1"/>
  <c r="W224" i="1" s="1"/>
  <c r="Y224" i="1" a="1"/>
  <c r="Y224" i="1" s="1"/>
  <c r="V208" i="1" a="1"/>
  <c r="V208" i="1" s="1"/>
  <c r="Y208" i="1" a="1"/>
  <c r="Y208" i="1" s="1"/>
  <c r="V192" i="1" a="1"/>
  <c r="V192" i="1" s="1"/>
  <c r="Y192" i="1" a="1"/>
  <c r="Y192" i="1" s="1"/>
  <c r="W177" i="1" a="1"/>
  <c r="W177" i="1" s="1"/>
  <c r="Y177" i="1" a="1"/>
  <c r="Y177" i="1" s="1"/>
  <c r="V107" i="1" a="1"/>
  <c r="V107" i="1" s="1"/>
  <c r="Y107" i="1" a="1"/>
  <c r="Y107" i="1" s="1"/>
  <c r="W4" i="1" a="1"/>
  <c r="W4" i="1" s="1"/>
  <c r="Y4" i="1" a="1"/>
  <c r="Y4" i="1" s="1"/>
  <c r="U105" i="1" a="1"/>
  <c r="U105" i="1" s="1"/>
  <c r="Y105" i="1" a="1"/>
  <c r="Y105" i="1" s="1"/>
  <c r="U41" i="1" a="1"/>
  <c r="U41" i="1" s="1"/>
  <c r="Y41" i="1" a="1"/>
  <c r="Y41" i="1" s="1"/>
  <c r="Y101" i="1" a="1"/>
  <c r="Y101" i="1" s="1"/>
  <c r="X37" i="1" a="1"/>
  <c r="X37" i="1" s="1"/>
  <c r="Y37" i="1" a="1"/>
  <c r="Y37" i="1" s="1"/>
  <c r="U9" i="1" a="1"/>
  <c r="U9" i="1" s="1"/>
  <c r="Y9" i="1" a="1"/>
  <c r="Y9" i="1" s="1"/>
  <c r="W263" i="1" a="1"/>
  <c r="W263" i="1" s="1"/>
  <c r="Y263" i="1" a="1"/>
  <c r="Y263" i="1" s="1"/>
  <c r="W56" i="1" a="1"/>
  <c r="W56" i="1" s="1"/>
  <c r="Y56" i="1" a="1"/>
  <c r="Y56" i="1" s="1"/>
  <c r="Y215" i="1" a="1"/>
  <c r="Y215" i="1" s="1"/>
  <c r="Y250" i="1" a="1"/>
  <c r="Y250" i="1" s="1"/>
  <c r="X218" i="1" a="1"/>
  <c r="X218" i="1" s="1"/>
  <c r="Y218" i="1" a="1"/>
  <c r="Y218" i="1" s="1"/>
  <c r="X186" i="1" a="1"/>
  <c r="X186" i="1" s="1"/>
  <c r="Y186" i="1" a="1"/>
  <c r="Y186" i="1" s="1"/>
  <c r="Y52" i="1" a="1"/>
  <c r="Y52" i="1" s="1"/>
  <c r="X271" i="1" a="1"/>
  <c r="X271" i="1" s="1"/>
  <c r="Y271" i="1" a="1"/>
  <c r="Y271" i="1" s="1"/>
  <c r="V239" i="1" a="1"/>
  <c r="V239" i="1" s="1"/>
  <c r="Y239" i="1" a="1"/>
  <c r="Y239" i="1" s="1"/>
  <c r="V207" i="1" a="1"/>
  <c r="V207" i="1" s="1"/>
  <c r="Y207" i="1" a="1"/>
  <c r="Y207" i="1" s="1"/>
  <c r="W145" i="1" a="1"/>
  <c r="W145" i="1" s="1"/>
  <c r="Y145" i="1" a="1"/>
  <c r="Y145" i="1" s="1"/>
  <c r="X36" i="1" a="1"/>
  <c r="X36" i="1" s="1"/>
  <c r="Y36" i="1" a="1"/>
  <c r="Y36" i="1" s="1"/>
  <c r="X269" i="1" a="1"/>
  <c r="X269" i="1" s="1"/>
  <c r="Y269" i="1" a="1"/>
  <c r="Y269" i="1" s="1"/>
  <c r="X205" i="1" a="1"/>
  <c r="X205" i="1" s="1"/>
  <c r="Y205" i="1" a="1"/>
  <c r="Y205" i="1" s="1"/>
  <c r="V100" i="1" a="1"/>
  <c r="V100" i="1" s="1"/>
  <c r="Y100" i="1" a="1"/>
  <c r="Y100" i="1" s="1"/>
  <c r="W25" i="1" a="1"/>
  <c r="W25" i="1" s="1"/>
  <c r="Y25" i="1" a="1"/>
  <c r="Y25" i="1" s="1"/>
  <c r="Y119" i="1" a="1"/>
  <c r="Y119" i="1" s="1"/>
  <c r="W88" i="1" a="1"/>
  <c r="W88" i="1" s="1"/>
  <c r="Y88" i="1" a="1"/>
  <c r="Y88" i="1" s="1"/>
  <c r="V21" i="1" a="1"/>
  <c r="V21" i="1" s="1"/>
  <c r="Y21" i="1" a="1"/>
  <c r="Y21" i="1" s="1"/>
  <c r="Y97" i="1" a="1"/>
  <c r="Y97" i="1" s="1"/>
  <c r="W33" i="1" a="1"/>
  <c r="W33" i="1" s="1"/>
  <c r="Y33" i="1" a="1"/>
  <c r="Y33" i="1" s="1"/>
  <c r="V5" i="1" a="1"/>
  <c r="V5" i="1" s="1"/>
  <c r="Y5" i="1" a="1"/>
  <c r="Y5" i="1" s="1"/>
  <c r="Y149" i="1" a="1"/>
  <c r="Y149" i="1" s="1"/>
  <c r="X188" i="1" a="1"/>
  <c r="X188" i="1" s="1"/>
  <c r="Y188" i="1" a="1"/>
  <c r="Y188" i="1" s="1"/>
  <c r="W236" i="1" a="1"/>
  <c r="W236" i="1" s="1"/>
  <c r="Y236" i="1" a="1"/>
  <c r="Y236" i="1" s="1"/>
  <c r="V268" i="1" a="1"/>
  <c r="V268" i="1" s="1"/>
  <c r="Y268" i="1" a="1"/>
  <c r="Y268" i="1" s="1"/>
  <c r="W245" i="1" a="1"/>
  <c r="W245" i="1" s="1"/>
  <c r="Y245" i="1" a="1"/>
  <c r="Y245" i="1" s="1"/>
  <c r="X213" i="1" a="1"/>
  <c r="X213" i="1" s="1"/>
  <c r="Y213" i="1" a="1"/>
  <c r="Y213" i="1" s="1"/>
  <c r="X180" i="1" a="1"/>
  <c r="X180" i="1" s="1"/>
  <c r="Y180" i="1" a="1"/>
  <c r="Y180" i="1" s="1"/>
  <c r="W140" i="1" a="1"/>
  <c r="W140" i="1" s="1"/>
  <c r="Y140" i="1" a="1"/>
  <c r="Y140" i="1" s="1"/>
  <c r="X39" i="1" a="1"/>
  <c r="X39" i="1" s="1"/>
  <c r="Y39" i="1" a="1"/>
  <c r="Y39" i="1" s="1"/>
  <c r="V260" i="1" a="1"/>
  <c r="V260" i="1" s="1"/>
  <c r="Y260" i="1" a="1"/>
  <c r="Y260" i="1" s="1"/>
  <c r="V228" i="1" a="1"/>
  <c r="V228" i="1" s="1"/>
  <c r="Y228" i="1" a="1"/>
  <c r="Y228" i="1" s="1"/>
  <c r="V196" i="1" a="1"/>
  <c r="V196" i="1" s="1"/>
  <c r="Y196" i="1" a="1"/>
  <c r="Y196" i="1" s="1"/>
  <c r="V139" i="1" a="1"/>
  <c r="V139" i="1" s="1"/>
  <c r="Y139" i="1" a="1"/>
  <c r="Y139" i="1" s="1"/>
  <c r="X258" i="1" a="1"/>
  <c r="X258" i="1" s="1"/>
  <c r="Y258" i="1" a="1"/>
  <c r="Y258" i="1" s="1"/>
  <c r="X226" i="1" a="1"/>
  <c r="X226" i="1" s="1"/>
  <c r="Y226" i="1" a="1"/>
  <c r="Y226" i="1" s="1"/>
  <c r="U194" i="1" a="1"/>
  <c r="U194" i="1" s="1"/>
  <c r="Y194" i="1" a="1"/>
  <c r="Y194" i="1" s="1"/>
  <c r="V136" i="1" a="1"/>
  <c r="V136" i="1" s="1"/>
  <c r="Y136" i="1" a="1"/>
  <c r="Y136" i="1" s="1"/>
  <c r="U18" i="1" a="1"/>
  <c r="U18" i="1" s="1"/>
  <c r="Y18" i="1" a="1"/>
  <c r="Y18" i="1" s="1"/>
  <c r="V172" i="1" a="1"/>
  <c r="V172" i="1" s="1"/>
  <c r="Y172" i="1" a="1"/>
  <c r="Y172" i="1" s="1"/>
  <c r="U121" i="1" a="1"/>
  <c r="U121" i="1" s="1"/>
  <c r="Y121" i="1" a="1"/>
  <c r="Y121" i="1" s="1"/>
  <c r="Y6" i="1" a="1"/>
  <c r="Y6" i="1" s="1"/>
  <c r="Y264" i="1" a="1"/>
  <c r="Y264" i="1" s="1"/>
  <c r="X248" i="1" a="1"/>
  <c r="X248" i="1" s="1"/>
  <c r="Y248" i="1" a="1"/>
  <c r="Y248" i="1" s="1"/>
  <c r="X232" i="1" a="1"/>
  <c r="X232" i="1" s="1"/>
  <c r="Y232" i="1" a="1"/>
  <c r="Y232" i="1" s="1"/>
  <c r="W216" i="1" a="1"/>
  <c r="W216" i="1" s="1"/>
  <c r="Y216" i="1" a="1"/>
  <c r="Y216" i="1" s="1"/>
  <c r="Y200" i="1" a="1"/>
  <c r="Y200" i="1" s="1"/>
  <c r="W184" i="1" a="1"/>
  <c r="W184" i="1" s="1"/>
  <c r="Y184" i="1" a="1"/>
  <c r="Y184" i="1" s="1"/>
  <c r="W171" i="1" a="1"/>
  <c r="W171" i="1" s="1"/>
  <c r="Y171" i="1" a="1"/>
  <c r="Y171" i="1" s="1"/>
  <c r="Y151" i="1" a="1"/>
  <c r="Y151" i="1" s="1"/>
  <c r="V53" i="1" a="1"/>
  <c r="V53" i="1" s="1"/>
  <c r="Y53" i="1" a="1"/>
  <c r="Y53" i="1" s="1"/>
  <c r="X85" i="1" a="1"/>
  <c r="X85" i="1" s="1"/>
  <c r="Y85" i="1" a="1"/>
  <c r="Y85" i="1" s="1"/>
  <c r="W15" i="1" a="1"/>
  <c r="W15" i="1" s="1"/>
  <c r="Y15" i="1" a="1"/>
  <c r="Y15" i="1" s="1"/>
  <c r="Y43" i="1" a="1"/>
  <c r="Y43" i="1" s="1"/>
  <c r="Y231" i="1" a="1"/>
  <c r="Y231" i="1" s="1"/>
  <c r="Y266" i="1" a="1"/>
  <c r="Y266" i="1" s="1"/>
  <c r="U234" i="1" a="1"/>
  <c r="U234" i="1" s="1"/>
  <c r="Y234" i="1" a="1"/>
  <c r="Y234" i="1" s="1"/>
  <c r="X202" i="1" a="1"/>
  <c r="X202" i="1" s="1"/>
  <c r="Y202" i="1" a="1"/>
  <c r="Y202" i="1" s="1"/>
  <c r="X167" i="1" a="1"/>
  <c r="X167" i="1" s="1"/>
  <c r="Y167" i="1" a="1"/>
  <c r="Y167" i="1" s="1"/>
  <c r="U133" i="1" a="1"/>
  <c r="U133" i="1" s="1"/>
  <c r="Y133" i="1" a="1"/>
  <c r="Y133" i="1" s="1"/>
  <c r="X24" i="1" a="1"/>
  <c r="X24" i="1" s="1"/>
  <c r="Y24" i="1" a="1"/>
  <c r="Y24" i="1" s="1"/>
  <c r="Y255" i="1" a="1"/>
  <c r="Y255" i="1" s="1"/>
  <c r="Y223" i="1" a="1"/>
  <c r="Y223" i="1" s="1"/>
  <c r="W191" i="1" a="1"/>
  <c r="W191" i="1" s="1"/>
  <c r="Y191" i="1" a="1"/>
  <c r="Y191" i="1" s="1"/>
  <c r="U159" i="1" a="1"/>
  <c r="U159" i="1" s="1"/>
  <c r="Y159" i="1" a="1"/>
  <c r="Y159" i="1" s="1"/>
  <c r="X132" i="1" a="1"/>
  <c r="X132" i="1" s="1"/>
  <c r="Y132" i="1" a="1"/>
  <c r="Y132" i="1" s="1"/>
  <c r="V11" i="1" a="1"/>
  <c r="V11" i="1" s="1"/>
  <c r="Y11" i="1" a="1"/>
  <c r="Y11" i="1" s="1"/>
  <c r="X253" i="1" a="1"/>
  <c r="X253" i="1" s="1"/>
  <c r="Y253" i="1" a="1"/>
  <c r="Y253" i="1" s="1"/>
  <c r="X221" i="1" a="1"/>
  <c r="X221" i="1" s="1"/>
  <c r="Y221" i="1" a="1"/>
  <c r="Y221" i="1" s="1"/>
  <c r="X189" i="1" a="1"/>
  <c r="X189" i="1" s="1"/>
  <c r="Y189" i="1" a="1"/>
  <c r="Y189" i="1" s="1"/>
  <c r="Y129" i="1" a="1"/>
  <c r="Y129" i="1" s="1"/>
  <c r="V168" i="1" a="1"/>
  <c r="V168" i="1" s="1"/>
  <c r="Y168" i="1" a="1"/>
  <c r="Y168" i="1" s="1"/>
  <c r="X135" i="1" a="1"/>
  <c r="X135" i="1" s="1"/>
  <c r="Y135" i="1" a="1"/>
  <c r="Y135" i="1" s="1"/>
  <c r="Y116" i="1" a="1"/>
  <c r="Y116" i="1" s="1"/>
  <c r="V76" i="1" a="1"/>
  <c r="V76" i="1" s="1"/>
  <c r="Y76" i="1" a="1"/>
  <c r="Y76" i="1" s="1"/>
  <c r="V181" i="1" a="1"/>
  <c r="V181" i="1" s="1"/>
  <c r="Y181" i="1" a="1"/>
  <c r="Y181" i="1" s="1"/>
  <c r="X130" i="1" a="1"/>
  <c r="X130" i="1" s="1"/>
  <c r="Y130" i="1" a="1"/>
  <c r="Y130" i="1" s="1"/>
  <c r="W113" i="1" a="1"/>
  <c r="W113" i="1" s="1"/>
  <c r="Y113" i="1" a="1"/>
  <c r="Y113" i="1" s="1"/>
  <c r="W73" i="1" a="1"/>
  <c r="W73" i="1" s="1"/>
  <c r="Y73" i="1" a="1"/>
  <c r="Y73" i="1" s="1"/>
  <c r="W81" i="1" a="1"/>
  <c r="W81" i="1" s="1"/>
  <c r="Y81" i="1" a="1"/>
  <c r="Y81" i="1" s="1"/>
  <c r="X13" i="1" a="1"/>
  <c r="X13" i="1" s="1"/>
  <c r="Y13" i="1" a="1"/>
  <c r="Y13" i="1" s="1"/>
  <c r="V104" i="1" a="1"/>
  <c r="V104" i="1" s="1"/>
  <c r="Y104" i="1" a="1"/>
  <c r="Y104" i="1" s="1"/>
  <c r="X12" i="1" a="1"/>
  <c r="X12" i="1" s="1"/>
  <c r="Y12" i="1" a="1"/>
  <c r="Y12" i="1" s="1"/>
  <c r="V220" i="1" a="1"/>
  <c r="V220" i="1" s="1"/>
  <c r="Y220" i="1" a="1"/>
  <c r="Y220" i="1" s="1"/>
  <c r="W204" i="1" a="1"/>
  <c r="W204" i="1" s="1"/>
  <c r="Y204" i="1" a="1"/>
  <c r="Y204" i="1" s="1"/>
  <c r="X21" i="1" a="1"/>
  <c r="X21" i="1" s="1"/>
  <c r="W5" i="1" a="1"/>
  <c r="W5" i="1" s="1"/>
  <c r="W97" i="1" a="1"/>
  <c r="W97" i="1" s="1"/>
  <c r="X239" i="1" a="1"/>
  <c r="X239" i="1" s="1"/>
  <c r="V186" i="1" a="1"/>
  <c r="V186" i="1" s="1"/>
  <c r="V36" i="1" a="1"/>
  <c r="V36" i="1" s="1"/>
  <c r="X250" i="1" a="1"/>
  <c r="X250" i="1" s="1"/>
  <c r="U226" i="1" a="1"/>
  <c r="U226" i="1" s="1"/>
  <c r="V9" i="1" a="1"/>
  <c r="V9" i="1" s="1"/>
  <c r="V269" i="1" a="1"/>
  <c r="V269" i="1" s="1"/>
  <c r="V218" i="1" a="1"/>
  <c r="V218" i="1" s="1"/>
  <c r="W196" i="1" a="1"/>
  <c r="W196" i="1" s="1"/>
  <c r="V236" i="1" a="1"/>
  <c r="V236" i="1" s="1"/>
  <c r="W186" i="1" a="1"/>
  <c r="W186" i="1" s="1"/>
  <c r="V224" i="1" a="1"/>
  <c r="V224" i="1" s="1"/>
  <c r="W231" i="1" a="1"/>
  <c r="W231" i="1" s="1"/>
  <c r="W36" i="1" a="1"/>
  <c r="W36" i="1" s="1"/>
  <c r="W208" i="1" a="1"/>
  <c r="W208" i="1" s="1"/>
  <c r="V240" i="1" a="1"/>
  <c r="V240" i="1" s="1"/>
  <c r="X207" i="1" a="1"/>
  <c r="X207" i="1" s="1"/>
  <c r="X215" i="1" a="1"/>
  <c r="X215" i="1" s="1"/>
  <c r="V145" i="1" a="1"/>
  <c r="V145" i="1" s="1"/>
  <c r="W192" i="1" a="1"/>
  <c r="W192" i="1" s="1"/>
  <c r="W228" i="1" a="1"/>
  <c r="W228" i="1" s="1"/>
  <c r="V140" i="1" a="1"/>
  <c r="V140" i="1" s="1"/>
  <c r="V264" i="1" a="1"/>
  <c r="V264" i="1" s="1"/>
  <c r="X136" i="1" a="1"/>
  <c r="X136" i="1" s="1"/>
  <c r="V18" i="1" a="1"/>
  <c r="V18" i="1" s="1"/>
  <c r="W103" i="1" a="1"/>
  <c r="W103" i="1" s="1"/>
  <c r="U145" i="1" a="1"/>
  <c r="U145" i="1" s="1"/>
  <c r="V274" i="1" a="1"/>
  <c r="V274" i="1" s="1"/>
  <c r="U43" i="1" a="1"/>
  <c r="U43" i="1" s="1"/>
  <c r="W159" i="1" a="1"/>
  <c r="W159" i="1" s="1"/>
  <c r="X172" i="1" a="1"/>
  <c r="X172" i="1" s="1"/>
  <c r="V159" i="1" a="1"/>
  <c r="V159" i="1" s="1"/>
  <c r="W268" i="1" a="1"/>
  <c r="W268" i="1" s="1"/>
  <c r="V248" i="1" a="1"/>
  <c r="V248" i="1" s="1"/>
  <c r="V96" i="1" a="1"/>
  <c r="V96" i="1" s="1"/>
  <c r="V130" i="1" a="1"/>
  <c r="V130" i="1" s="1"/>
  <c r="X200" i="1" a="1"/>
  <c r="X200" i="1" s="1"/>
  <c r="W213" i="1" a="1"/>
  <c r="W213" i="1" s="1"/>
  <c r="V221" i="1" a="1"/>
  <c r="V221" i="1" s="1"/>
  <c r="X245" i="1" a="1"/>
  <c r="X245" i="1" s="1"/>
  <c r="X264" i="1" a="1"/>
  <c r="X264" i="1" s="1"/>
  <c r="V15" i="1" a="1"/>
  <c r="V15" i="1" s="1"/>
  <c r="X231" i="1" a="1"/>
  <c r="X231" i="1" s="1"/>
  <c r="V43" i="1" a="1"/>
  <c r="V43" i="1" s="1"/>
  <c r="W139" i="1" a="1"/>
  <c r="W139" i="1" s="1"/>
  <c r="V171" i="1" a="1"/>
  <c r="V171" i="1" s="1"/>
  <c r="X191" i="1" a="1"/>
  <c r="X191" i="1" s="1"/>
  <c r="V85" i="1" a="1"/>
  <c r="V85" i="1" s="1"/>
  <c r="W53" i="1" a="1"/>
  <c r="W53" i="1" s="1"/>
  <c r="U258" i="1" a="1"/>
  <c r="U258" i="1" s="1"/>
  <c r="X76" i="1" a="1"/>
  <c r="X76" i="1" s="1"/>
  <c r="W248" i="1" a="1"/>
  <c r="W248" i="1" s="1"/>
  <c r="V200" i="1" a="1"/>
  <c r="V200" i="1" s="1"/>
  <c r="V232" i="1" a="1"/>
  <c r="V232" i="1" s="1"/>
  <c r="W151" i="1" a="1"/>
  <c r="W151" i="1" s="1"/>
  <c r="X194" i="1" a="1"/>
  <c r="X194" i="1" s="1"/>
  <c r="X43" i="1" a="1"/>
  <c r="X43" i="1" s="1"/>
  <c r="U81" i="1" a="1"/>
  <c r="U81" i="1" s="1"/>
  <c r="W12" i="1" a="1"/>
  <c r="W12" i="1" s="1"/>
  <c r="W76" i="1" a="1"/>
  <c r="W76" i="1" s="1"/>
  <c r="W132" i="1" a="1"/>
  <c r="W132" i="1" s="1"/>
  <c r="W220" i="1" a="1"/>
  <c r="W220" i="1" s="1"/>
  <c r="V12" i="1" a="1"/>
  <c r="V12" i="1" s="1"/>
  <c r="V132" i="1" a="1"/>
  <c r="V132" i="1" s="1"/>
  <c r="V204" i="1" a="1"/>
  <c r="V204" i="1" s="1"/>
  <c r="X96" i="1" a="1"/>
  <c r="X96" i="1" s="1"/>
  <c r="V13" i="1" a="1"/>
  <c r="V13" i="1" s="1"/>
  <c r="U13" i="1" a="1"/>
  <c r="U13" i="1" s="1"/>
  <c r="W24" i="1" a="1"/>
  <c r="W24" i="1" s="1"/>
  <c r="U202" i="1" a="1"/>
  <c r="U202" i="1" s="1"/>
  <c r="U266" i="1" a="1"/>
  <c r="U266" i="1" s="1"/>
  <c r="X113" i="1" a="1"/>
  <c r="X113" i="1" s="1"/>
  <c r="W167" i="1" a="1"/>
  <c r="W167" i="1" s="1"/>
  <c r="V133" i="1" a="1"/>
  <c r="V133" i="1" s="1"/>
  <c r="W181" i="1" a="1"/>
  <c r="W181" i="1" s="1"/>
  <c r="X133" i="1" a="1"/>
  <c r="X133" i="1" s="1"/>
  <c r="U113" i="1" a="1"/>
  <c r="U113" i="1" s="1"/>
  <c r="W252" i="1" a="1"/>
  <c r="W252" i="1" s="1"/>
  <c r="U96" i="1" a="1"/>
  <c r="U96" i="1" s="1"/>
  <c r="X104" i="1" a="1"/>
  <c r="X104" i="1" s="1"/>
  <c r="V189" i="1" a="1"/>
  <c r="V189" i="1" s="1"/>
  <c r="X223" i="1" a="1"/>
  <c r="X223" i="1" s="1"/>
  <c r="X255" i="1" a="1"/>
  <c r="X255" i="1" s="1"/>
  <c r="V24" i="1" a="1"/>
  <c r="V24" i="1" s="1"/>
  <c r="V81" i="1" a="1"/>
  <c r="V81" i="1" s="1"/>
  <c r="W135" i="1" a="1"/>
  <c r="W135" i="1" s="1"/>
  <c r="U135" i="1" a="1"/>
  <c r="U135" i="1" s="1"/>
  <c r="V135" i="1" a="1"/>
  <c r="V135" i="1" s="1"/>
  <c r="X181" i="1" a="1"/>
  <c r="X181" i="1" s="1"/>
  <c r="W133" i="1" a="1"/>
  <c r="W133" i="1" s="1"/>
  <c r="X234" i="1" a="1"/>
  <c r="X234" i="1" s="1"/>
  <c r="X266" i="1" a="1"/>
  <c r="X266" i="1" s="1"/>
  <c r="W176" i="1" a="1"/>
  <c r="W176" i="1" s="1"/>
  <c r="W256" i="1" a="1"/>
  <c r="W256" i="1" s="1"/>
  <c r="W272" i="1" a="1"/>
  <c r="W272" i="1" s="1"/>
  <c r="X224" i="1" a="1"/>
  <c r="X224" i="1" s="1"/>
  <c r="X210" i="1" a="1"/>
  <c r="X210" i="1" s="1"/>
  <c r="X242" i="1" a="1"/>
  <c r="X242" i="1" s="1"/>
  <c r="V162" i="1" a="1"/>
  <c r="V162" i="1" s="1"/>
  <c r="U162" i="1" a="1"/>
  <c r="U162" i="1" s="1"/>
  <c r="X169" i="1" a="1"/>
  <c r="X169" i="1" s="1"/>
  <c r="V169" i="1" a="1"/>
  <c r="V169" i="1" s="1"/>
  <c r="U169" i="1" a="1"/>
  <c r="U169" i="1" s="1"/>
  <c r="W169" i="1" a="1"/>
  <c r="W169" i="1" s="1"/>
  <c r="X83" i="1" a="1"/>
  <c r="X83" i="1" s="1"/>
  <c r="V83" i="1" a="1"/>
  <c r="V83" i="1" s="1"/>
  <c r="W83" i="1" a="1"/>
  <c r="W83" i="1" s="1"/>
  <c r="U83" i="1" a="1"/>
  <c r="U83" i="1" s="1"/>
  <c r="V261" i="1" a="1"/>
  <c r="V261" i="1" s="1"/>
  <c r="U261" i="1" a="1"/>
  <c r="U261" i="1" s="1"/>
  <c r="V229" i="1" a="1"/>
  <c r="V229" i="1" s="1"/>
  <c r="U229" i="1" a="1"/>
  <c r="U229" i="1" s="1"/>
  <c r="V197" i="1" a="1"/>
  <c r="V197" i="1" s="1"/>
  <c r="U197" i="1" a="1"/>
  <c r="U197" i="1" s="1"/>
  <c r="W153" i="1" a="1"/>
  <c r="W153" i="1" s="1"/>
  <c r="X153" i="1" a="1"/>
  <c r="X153" i="1" s="1"/>
  <c r="V153" i="1" a="1"/>
  <c r="V153" i="1" s="1"/>
  <c r="U153" i="1" a="1"/>
  <c r="U153" i="1" s="1"/>
  <c r="X126" i="1" a="1"/>
  <c r="X126" i="1" s="1"/>
  <c r="W126" i="1" a="1"/>
  <c r="W126" i="1" s="1"/>
  <c r="V126" i="1" a="1"/>
  <c r="V126" i="1" s="1"/>
  <c r="U126" i="1" a="1"/>
  <c r="U126" i="1" s="1"/>
  <c r="X276" i="1" a="1"/>
  <c r="X276" i="1" s="1"/>
  <c r="U276" i="1" a="1"/>
  <c r="U276" i="1" s="1"/>
  <c r="X244" i="1" a="1"/>
  <c r="X244" i="1" s="1"/>
  <c r="U244" i="1" a="1"/>
  <c r="U244" i="1" s="1"/>
  <c r="X212" i="1" a="1"/>
  <c r="X212" i="1" s="1"/>
  <c r="U212" i="1" a="1"/>
  <c r="U212" i="1" s="1"/>
  <c r="X179" i="1" a="1"/>
  <c r="X179" i="1" s="1"/>
  <c r="W179" i="1" a="1"/>
  <c r="W179" i="1" s="1"/>
  <c r="V179" i="1" a="1"/>
  <c r="V179" i="1" s="1"/>
  <c r="U179" i="1" a="1"/>
  <c r="U179" i="1" s="1"/>
  <c r="W152" i="1" a="1"/>
  <c r="W152" i="1" s="1"/>
  <c r="V152" i="1" a="1"/>
  <c r="V152" i="1" s="1"/>
  <c r="X152" i="1" a="1"/>
  <c r="X152" i="1" s="1"/>
  <c r="U152" i="1" a="1"/>
  <c r="U152" i="1" s="1"/>
  <c r="X49" i="1" a="1"/>
  <c r="X49" i="1" s="1"/>
  <c r="V242" i="1" a="1"/>
  <c r="V242" i="1" s="1"/>
  <c r="V210" i="1" a="1"/>
  <c r="V210" i="1" s="1"/>
  <c r="X176" i="1" a="1"/>
  <c r="X176" i="1" s="1"/>
  <c r="U176" i="1" a="1"/>
  <c r="U176" i="1" s="1"/>
  <c r="X150" i="1" a="1"/>
  <c r="X150" i="1" s="1"/>
  <c r="V150" i="1" a="1"/>
  <c r="V150" i="1" s="1"/>
  <c r="W150" i="1" a="1"/>
  <c r="W150" i="1" s="1"/>
  <c r="U150" i="1" a="1"/>
  <c r="U150" i="1" s="1"/>
  <c r="W123" i="1" a="1"/>
  <c r="W123" i="1" s="1"/>
  <c r="X123" i="1" a="1"/>
  <c r="X123" i="1" s="1"/>
  <c r="U123" i="1" a="1"/>
  <c r="U123" i="1" s="1"/>
  <c r="U72" i="1" a="1"/>
  <c r="U72" i="1" s="1"/>
  <c r="V72" i="1" a="1"/>
  <c r="V72" i="1" s="1"/>
  <c r="X273" i="1" a="1"/>
  <c r="X273" i="1" s="1"/>
  <c r="W273" i="1" a="1"/>
  <c r="W273" i="1" s="1"/>
  <c r="U273" i="1" a="1"/>
  <c r="U273" i="1" s="1"/>
  <c r="V273" i="1" a="1"/>
  <c r="V273" i="1" s="1"/>
  <c r="X257" i="1" a="1"/>
  <c r="X257" i="1" s="1"/>
  <c r="W257" i="1" a="1"/>
  <c r="W257" i="1" s="1"/>
  <c r="V257" i="1" a="1"/>
  <c r="V257" i="1" s="1"/>
  <c r="U257" i="1" a="1"/>
  <c r="U257" i="1" s="1"/>
  <c r="W241" i="1" a="1"/>
  <c r="W241" i="1" s="1"/>
  <c r="X241" i="1" a="1"/>
  <c r="X241" i="1" s="1"/>
  <c r="U241" i="1" a="1"/>
  <c r="U241" i="1" s="1"/>
  <c r="V241" i="1" a="1"/>
  <c r="V241" i="1" s="1"/>
  <c r="X225" i="1" a="1"/>
  <c r="X225" i="1" s="1"/>
  <c r="W225" i="1" a="1"/>
  <c r="W225" i="1" s="1"/>
  <c r="V225" i="1" a="1"/>
  <c r="V225" i="1" s="1"/>
  <c r="U225" i="1" a="1"/>
  <c r="U225" i="1" s="1"/>
  <c r="W209" i="1" a="1"/>
  <c r="W209" i="1" s="1"/>
  <c r="X209" i="1" a="1"/>
  <c r="X209" i="1" s="1"/>
  <c r="U209" i="1" a="1"/>
  <c r="U209" i="1" s="1"/>
  <c r="V209" i="1" a="1"/>
  <c r="V209" i="1" s="1"/>
  <c r="V193" i="1" a="1"/>
  <c r="V193" i="1" s="1"/>
  <c r="W193" i="1" a="1"/>
  <c r="W193" i="1" s="1"/>
  <c r="X193" i="1" a="1"/>
  <c r="X193" i="1" s="1"/>
  <c r="U193" i="1" a="1"/>
  <c r="U193" i="1" s="1"/>
  <c r="V178" i="1" a="1"/>
  <c r="V178" i="1" s="1"/>
  <c r="X178" i="1" a="1"/>
  <c r="X178" i="1" s="1"/>
  <c r="W178" i="1" a="1"/>
  <c r="W178" i="1" s="1"/>
  <c r="U178" i="1" a="1"/>
  <c r="U178" i="1" s="1"/>
  <c r="X148" i="1" a="1"/>
  <c r="X148" i="1" s="1"/>
  <c r="V148" i="1" a="1"/>
  <c r="V148" i="1" s="1"/>
  <c r="W148" i="1" a="1"/>
  <c r="W148" i="1" s="1"/>
  <c r="U148" i="1" a="1"/>
  <c r="U148" i="1" s="1"/>
  <c r="W131" i="1" a="1"/>
  <c r="W131" i="1" s="1"/>
  <c r="V131" i="1" a="1"/>
  <c r="V131" i="1" s="1"/>
  <c r="X131" i="1" a="1"/>
  <c r="X131" i="1" s="1"/>
  <c r="U131" i="1" a="1"/>
  <c r="U131" i="1" s="1"/>
  <c r="V103" i="1" a="1"/>
  <c r="V103" i="1" s="1"/>
  <c r="X103" i="1" a="1"/>
  <c r="X103" i="1" s="1"/>
  <c r="V69" i="1" a="1"/>
  <c r="V69" i="1" s="1"/>
  <c r="U69" i="1" a="1"/>
  <c r="U69" i="1" s="1"/>
  <c r="W35" i="1" a="1"/>
  <c r="W35" i="1" s="1"/>
  <c r="X35" i="1" a="1"/>
  <c r="X35" i="1" s="1"/>
  <c r="U35" i="1" a="1"/>
  <c r="U35" i="1" s="1"/>
  <c r="V35" i="1" a="1"/>
  <c r="V35" i="1" s="1"/>
  <c r="X272" i="1" a="1"/>
  <c r="X272" i="1" s="1"/>
  <c r="U272" i="1" a="1"/>
  <c r="U272" i="1" s="1"/>
  <c r="U256" i="1" a="1"/>
  <c r="U256" i="1" s="1"/>
  <c r="X240" i="1" a="1"/>
  <c r="X240" i="1" s="1"/>
  <c r="U240" i="1" a="1"/>
  <c r="U240" i="1" s="1"/>
  <c r="U224" i="1" a="1"/>
  <c r="U224" i="1" s="1"/>
  <c r="X208" i="1" a="1"/>
  <c r="X208" i="1" s="1"/>
  <c r="U208" i="1" a="1"/>
  <c r="U208" i="1" s="1"/>
  <c r="X192" i="1" a="1"/>
  <c r="X192" i="1" s="1"/>
  <c r="U192" i="1" a="1"/>
  <c r="U192" i="1" s="1"/>
  <c r="U177" i="1" a="1"/>
  <c r="U177" i="1" s="1"/>
  <c r="W160" i="1" a="1"/>
  <c r="W160" i="1" s="1"/>
  <c r="X160" i="1" a="1"/>
  <c r="X160" i="1" s="1"/>
  <c r="V160" i="1" a="1"/>
  <c r="V160" i="1" s="1"/>
  <c r="U160" i="1" a="1"/>
  <c r="U160" i="1" s="1"/>
  <c r="V141" i="1" a="1"/>
  <c r="V141" i="1" s="1"/>
  <c r="W141" i="1" a="1"/>
  <c r="W141" i="1" s="1"/>
  <c r="X141" i="1" a="1"/>
  <c r="X141" i="1" s="1"/>
  <c r="U141" i="1" a="1"/>
  <c r="U141" i="1" s="1"/>
  <c r="V127" i="1" a="1"/>
  <c r="V127" i="1" s="1"/>
  <c r="X127" i="1" a="1"/>
  <c r="X127" i="1" s="1"/>
  <c r="W127" i="1" a="1"/>
  <c r="W127" i="1" s="1"/>
  <c r="U127" i="1" a="1"/>
  <c r="U127" i="1" s="1"/>
  <c r="X107" i="1" a="1"/>
  <c r="X107" i="1" s="1"/>
  <c r="U107" i="1" a="1"/>
  <c r="U107" i="1" s="1"/>
  <c r="V66" i="1" a="1"/>
  <c r="V66" i="1" s="1"/>
  <c r="X66" i="1" a="1"/>
  <c r="X66" i="1" s="1"/>
  <c r="W66" i="1" a="1"/>
  <c r="W66" i="1" s="1"/>
  <c r="U66" i="1" a="1"/>
  <c r="U66" i="1" s="1"/>
  <c r="X32" i="1" a="1"/>
  <c r="X32" i="1" s="1"/>
  <c r="V32" i="1" a="1"/>
  <c r="V32" i="1" s="1"/>
  <c r="W32" i="1" a="1"/>
  <c r="W32" i="1" s="1"/>
  <c r="U32" i="1" a="1"/>
  <c r="U32" i="1" s="1"/>
  <c r="V4" i="1" a="1"/>
  <c r="V4" i="1" s="1"/>
  <c r="U4" i="1" a="1"/>
  <c r="U4" i="1" s="1"/>
  <c r="V105" i="1" a="1"/>
  <c r="V105" i="1" s="1"/>
  <c r="X105" i="1" a="1"/>
  <c r="X105" i="1" s="1"/>
  <c r="X92" i="1" a="1"/>
  <c r="X92" i="1" s="1"/>
  <c r="U92" i="1" a="1"/>
  <c r="U92" i="1" s="1"/>
  <c r="X78" i="1" a="1"/>
  <c r="X78" i="1" s="1"/>
  <c r="V78" i="1" a="1"/>
  <c r="V78" i="1" s="1"/>
  <c r="W78" i="1" a="1"/>
  <c r="W78" i="1" s="1"/>
  <c r="U78" i="1" a="1"/>
  <c r="U78" i="1" s="1"/>
  <c r="V58" i="1" a="1"/>
  <c r="V58" i="1" s="1"/>
  <c r="X58" i="1" a="1"/>
  <c r="X58" i="1" s="1"/>
  <c r="W58" i="1" a="1"/>
  <c r="W58" i="1" s="1"/>
  <c r="U58" i="1" a="1"/>
  <c r="U58" i="1" s="1"/>
  <c r="V41" i="1" a="1"/>
  <c r="V41" i="1" s="1"/>
  <c r="X41" i="1" a="1"/>
  <c r="X41" i="1" s="1"/>
  <c r="X27" i="1" a="1"/>
  <c r="X27" i="1" s="1"/>
  <c r="V27" i="1" a="1"/>
  <c r="V27" i="1" s="1"/>
  <c r="W27" i="1" a="1"/>
  <c r="W27" i="1" s="1"/>
  <c r="U27" i="1" a="1"/>
  <c r="U27" i="1" s="1"/>
  <c r="V10" i="1" a="1"/>
  <c r="V10" i="1" s="1"/>
  <c r="W10" i="1" a="1"/>
  <c r="W10" i="1" s="1"/>
  <c r="X10" i="1" a="1"/>
  <c r="X10" i="1" s="1"/>
  <c r="U10" i="1" a="1"/>
  <c r="U10" i="1" s="1"/>
  <c r="V114" i="1" a="1"/>
  <c r="V114" i="1" s="1"/>
  <c r="U114" i="1" a="1"/>
  <c r="U114" i="1" s="1"/>
  <c r="X114" i="1" a="1"/>
  <c r="X114" i="1" s="1"/>
  <c r="W114" i="1" a="1"/>
  <c r="W114" i="1" s="1"/>
  <c r="X84" i="1" a="1"/>
  <c r="X84" i="1" s="1"/>
  <c r="U84" i="1" a="1"/>
  <c r="U84" i="1" s="1"/>
  <c r="W67" i="1" a="1"/>
  <c r="W67" i="1" s="1"/>
  <c r="X67" i="1" a="1"/>
  <c r="X67" i="1" s="1"/>
  <c r="V67" i="1" a="1"/>
  <c r="V67" i="1" s="1"/>
  <c r="U67" i="1" a="1"/>
  <c r="U67" i="1" s="1"/>
  <c r="V50" i="1" a="1"/>
  <c r="V50" i="1" s="1"/>
  <c r="X50" i="1" a="1"/>
  <c r="X50" i="1" s="1"/>
  <c r="W50" i="1" a="1"/>
  <c r="W50" i="1" s="1"/>
  <c r="U50" i="1" a="1"/>
  <c r="U50" i="1" s="1"/>
  <c r="X23" i="1" a="1"/>
  <c r="X23" i="1" s="1"/>
  <c r="V23" i="1" a="1"/>
  <c r="V23" i="1" s="1"/>
  <c r="W23" i="1" a="1"/>
  <c r="W23" i="1" s="1"/>
  <c r="U23" i="1" a="1"/>
  <c r="U23" i="1" s="1"/>
  <c r="X9" i="1" a="1"/>
  <c r="X9" i="1" s="1"/>
  <c r="X122" i="1" a="1"/>
  <c r="X122" i="1" s="1"/>
  <c r="V122" i="1" a="1"/>
  <c r="V122" i="1" s="1"/>
  <c r="W122" i="1" a="1"/>
  <c r="W122" i="1" s="1"/>
  <c r="U122" i="1" a="1"/>
  <c r="U122" i="1" s="1"/>
  <c r="V263" i="1" a="1"/>
  <c r="V263" i="1" s="1"/>
  <c r="U263" i="1" a="1"/>
  <c r="U263" i="1" s="1"/>
  <c r="V247" i="1" a="1"/>
  <c r="V247" i="1" s="1"/>
  <c r="W247" i="1" a="1"/>
  <c r="W247" i="1" s="1"/>
  <c r="U247" i="1" a="1"/>
  <c r="U247" i="1" s="1"/>
  <c r="U49" i="1" a="1"/>
  <c r="U49" i="1" s="1"/>
  <c r="W212" i="1" a="1"/>
  <c r="W212" i="1" s="1"/>
  <c r="W244" i="1" a="1"/>
  <c r="W244" i="1" s="1"/>
  <c r="W276" i="1" a="1"/>
  <c r="W276" i="1" s="1"/>
  <c r="V212" i="1" a="1"/>
  <c r="V212" i="1" s="1"/>
  <c r="V244" i="1" a="1"/>
  <c r="V244" i="1" s="1"/>
  <c r="V276" i="1" a="1"/>
  <c r="V276" i="1" s="1"/>
  <c r="W65" i="1" a="1"/>
  <c r="W65" i="1" s="1"/>
  <c r="X197" i="1" a="1"/>
  <c r="X197" i="1" s="1"/>
  <c r="X261" i="1" a="1"/>
  <c r="X261" i="1" s="1"/>
  <c r="W274" i="1" a="1"/>
  <c r="W274" i="1" s="1"/>
  <c r="X4" i="1" a="1"/>
  <c r="X4" i="1" s="1"/>
  <c r="X247" i="1" a="1"/>
  <c r="X247" i="1" s="1"/>
  <c r="U210" i="1" a="1"/>
  <c r="U210" i="1" s="1"/>
  <c r="U242" i="1" a="1"/>
  <c r="U242" i="1" s="1"/>
  <c r="U274" i="1" a="1"/>
  <c r="U274" i="1" s="1"/>
  <c r="W107" i="1" a="1"/>
  <c r="W107" i="1" s="1"/>
  <c r="X177" i="1" a="1"/>
  <c r="X177" i="1" s="1"/>
  <c r="X274" i="1" a="1"/>
  <c r="X274" i="1" s="1"/>
  <c r="V117" i="1" a="1"/>
  <c r="V117" i="1" s="1"/>
  <c r="X69" i="1" a="1"/>
  <c r="X69" i="1" s="1"/>
  <c r="W37" i="1" a="1"/>
  <c r="W37" i="1" s="1"/>
  <c r="W101" i="1" a="1"/>
  <c r="W101" i="1" s="1"/>
  <c r="X165" i="1" a="1"/>
  <c r="X165" i="1" s="1"/>
  <c r="U188" i="1" a="1"/>
  <c r="U188" i="1" s="1"/>
  <c r="X56" i="1" a="1"/>
  <c r="X56" i="1" s="1"/>
  <c r="U56" i="1" a="1"/>
  <c r="U56" i="1" s="1"/>
  <c r="V215" i="1" a="1"/>
  <c r="V215" i="1" s="1"/>
  <c r="W215" i="1" a="1"/>
  <c r="W215" i="1" s="1"/>
  <c r="U215" i="1" a="1"/>
  <c r="U215" i="1" s="1"/>
  <c r="W183" i="1" a="1"/>
  <c r="W183" i="1" s="1"/>
  <c r="U183" i="1" a="1"/>
  <c r="U183" i="1" s="1"/>
  <c r="W250" i="1" a="1"/>
  <c r="W250" i="1" s="1"/>
  <c r="W218" i="1" a="1"/>
  <c r="W218" i="1" s="1"/>
  <c r="V146" i="1" a="1"/>
  <c r="V146" i="1" s="1"/>
  <c r="X146" i="1" a="1"/>
  <c r="X146" i="1" s="1"/>
  <c r="W146" i="1" a="1"/>
  <c r="W146" i="1" s="1"/>
  <c r="U146" i="1" a="1"/>
  <c r="U146" i="1" s="1"/>
  <c r="X106" i="1" a="1"/>
  <c r="X106" i="1" s="1"/>
  <c r="V106" i="1" a="1"/>
  <c r="V106" i="1" s="1"/>
  <c r="W106" i="1" a="1"/>
  <c r="W106" i="1" s="1"/>
  <c r="U106" i="1" a="1"/>
  <c r="U106" i="1" s="1"/>
  <c r="X52" i="1" a="1"/>
  <c r="X52" i="1" s="1"/>
  <c r="U52" i="1" a="1"/>
  <c r="U52" i="1" s="1"/>
  <c r="W271" i="1" a="1"/>
  <c r="W271" i="1" s="1"/>
  <c r="U271" i="1" a="1"/>
  <c r="U271" i="1" s="1"/>
  <c r="W239" i="1" a="1"/>
  <c r="W239" i="1" s="1"/>
  <c r="U239" i="1" a="1"/>
  <c r="U239" i="1" s="1"/>
  <c r="W207" i="1" a="1"/>
  <c r="W207" i="1" s="1"/>
  <c r="U207" i="1" a="1"/>
  <c r="U207" i="1" s="1"/>
  <c r="X173" i="1" a="1"/>
  <c r="X173" i="1" s="1"/>
  <c r="V173" i="1" a="1"/>
  <c r="V173" i="1" s="1"/>
  <c r="W173" i="1" a="1"/>
  <c r="W173" i="1" s="1"/>
  <c r="U173" i="1" a="1"/>
  <c r="U173" i="1" s="1"/>
  <c r="X145" i="1" a="1"/>
  <c r="X145" i="1" s="1"/>
  <c r="V90" i="1" a="1"/>
  <c r="V90" i="1" s="1"/>
  <c r="W90" i="1" a="1"/>
  <c r="W90" i="1" s="1"/>
  <c r="X90" i="1" a="1"/>
  <c r="X90" i="1" s="1"/>
  <c r="U90" i="1" a="1"/>
  <c r="U90" i="1" s="1"/>
  <c r="U36" i="1" a="1"/>
  <c r="U36" i="1" s="1"/>
  <c r="U269" i="1" a="1"/>
  <c r="U269" i="1" s="1"/>
  <c r="W269" i="1" a="1"/>
  <c r="W269" i="1" s="1"/>
  <c r="U237" i="1" a="1"/>
  <c r="U237" i="1" s="1"/>
  <c r="W237" i="1" a="1"/>
  <c r="W237" i="1" s="1"/>
  <c r="W205" i="1" a="1"/>
  <c r="W205" i="1" s="1"/>
  <c r="U205" i="1" a="1"/>
  <c r="U205" i="1" s="1"/>
  <c r="X170" i="1" a="1"/>
  <c r="X170" i="1" s="1"/>
  <c r="V170" i="1" a="1"/>
  <c r="V170" i="1" s="1"/>
  <c r="W170" i="1" a="1"/>
  <c r="W170" i="1" s="1"/>
  <c r="U170" i="1" a="1"/>
  <c r="U170" i="1" s="1"/>
  <c r="X143" i="1" a="1"/>
  <c r="X143" i="1" s="1"/>
  <c r="V112" i="1" a="1"/>
  <c r="V112" i="1" s="1"/>
  <c r="X112" i="1" a="1"/>
  <c r="X112" i="1" s="1"/>
  <c r="W112" i="1" a="1"/>
  <c r="W112" i="1" s="1"/>
  <c r="U112" i="1" a="1"/>
  <c r="U112" i="1" s="1"/>
  <c r="X59" i="1" a="1"/>
  <c r="X59" i="1" s="1"/>
  <c r="V59" i="1" a="1"/>
  <c r="V59" i="1" s="1"/>
  <c r="W59" i="1" a="1"/>
  <c r="W59" i="1" s="1"/>
  <c r="U59" i="1" a="1"/>
  <c r="U59" i="1" s="1"/>
  <c r="X270" i="1" a="1"/>
  <c r="X270" i="1" s="1"/>
  <c r="V270" i="1" a="1"/>
  <c r="V270" i="1" s="1"/>
  <c r="U270" i="1" a="1"/>
  <c r="U270" i="1" s="1"/>
  <c r="W270" i="1" a="1"/>
  <c r="W270" i="1" s="1"/>
  <c r="V254" i="1" a="1"/>
  <c r="V254" i="1" s="1"/>
  <c r="U254" i="1" a="1"/>
  <c r="U254" i="1" s="1"/>
  <c r="X254" i="1" a="1"/>
  <c r="X254" i="1" s="1"/>
  <c r="W254" i="1" a="1"/>
  <c r="W254" i="1" s="1"/>
  <c r="X238" i="1" a="1"/>
  <c r="X238" i="1" s="1"/>
  <c r="V238" i="1" a="1"/>
  <c r="V238" i="1" s="1"/>
  <c r="U238" i="1" a="1"/>
  <c r="U238" i="1" s="1"/>
  <c r="W238" i="1" a="1"/>
  <c r="W238" i="1" s="1"/>
  <c r="V222" i="1" a="1"/>
  <c r="V222" i="1" s="1"/>
  <c r="U222" i="1" a="1"/>
  <c r="U222" i="1" s="1"/>
  <c r="X222" i="1" a="1"/>
  <c r="X222" i="1" s="1"/>
  <c r="W222" i="1" a="1"/>
  <c r="W222" i="1" s="1"/>
  <c r="X206" i="1" a="1"/>
  <c r="X206" i="1" s="1"/>
  <c r="V206" i="1" a="1"/>
  <c r="V206" i="1" s="1"/>
  <c r="W206" i="1" a="1"/>
  <c r="W206" i="1" s="1"/>
  <c r="U206" i="1" a="1"/>
  <c r="U206" i="1" s="1"/>
  <c r="X190" i="1" a="1"/>
  <c r="X190" i="1" s="1"/>
  <c r="V190" i="1" a="1"/>
  <c r="V190" i="1" s="1"/>
  <c r="U190" i="1" a="1"/>
  <c r="U190" i="1" s="1"/>
  <c r="W190" i="1" a="1"/>
  <c r="W190" i="1" s="1"/>
  <c r="X175" i="1" a="1"/>
  <c r="X175" i="1" s="1"/>
  <c r="V175" i="1" a="1"/>
  <c r="V175" i="1" s="1"/>
  <c r="W175" i="1" a="1"/>
  <c r="W175" i="1" s="1"/>
  <c r="U175" i="1" a="1"/>
  <c r="U175" i="1" s="1"/>
  <c r="X161" i="1" a="1"/>
  <c r="X161" i="1" s="1"/>
  <c r="V161" i="1" a="1"/>
  <c r="V161" i="1" s="1"/>
  <c r="W161" i="1" a="1"/>
  <c r="W161" i="1" s="1"/>
  <c r="U161" i="1" a="1"/>
  <c r="U161" i="1" s="1"/>
  <c r="X144" i="1" a="1"/>
  <c r="X144" i="1" s="1"/>
  <c r="U144" i="1" a="1"/>
  <c r="U144" i="1" s="1"/>
  <c r="V144" i="1" a="1"/>
  <c r="V144" i="1" s="1"/>
  <c r="W144" i="1" a="1"/>
  <c r="W144" i="1" s="1"/>
  <c r="V125" i="1" a="1"/>
  <c r="V125" i="1" s="1"/>
  <c r="X125" i="1" a="1"/>
  <c r="X125" i="1" s="1"/>
  <c r="W125" i="1" a="1"/>
  <c r="W125" i="1" s="1"/>
  <c r="U125" i="1" a="1"/>
  <c r="U125" i="1" s="1"/>
  <c r="X89" i="1" a="1"/>
  <c r="X89" i="1" s="1"/>
  <c r="V89" i="1" a="1"/>
  <c r="V89" i="1" s="1"/>
  <c r="W62" i="1" a="1"/>
  <c r="W62" i="1" s="1"/>
  <c r="X62" i="1" a="1"/>
  <c r="X62" i="1" s="1"/>
  <c r="U62" i="1" a="1"/>
  <c r="U62" i="1" s="1"/>
  <c r="V62" i="1" a="1"/>
  <c r="V62" i="1" s="1"/>
  <c r="U28" i="1" a="1"/>
  <c r="U28" i="1" s="1"/>
  <c r="X28" i="1" a="1"/>
  <c r="X28" i="1" s="1"/>
  <c r="X267" i="1" a="1"/>
  <c r="X267" i="1" s="1"/>
  <c r="V267" i="1" a="1"/>
  <c r="V267" i="1" s="1"/>
  <c r="W267" i="1" a="1"/>
  <c r="W267" i="1" s="1"/>
  <c r="U267" i="1" a="1"/>
  <c r="U267" i="1" s="1"/>
  <c r="V251" i="1" a="1"/>
  <c r="V251" i="1" s="1"/>
  <c r="W251" i="1" a="1"/>
  <c r="W251" i="1" s="1"/>
  <c r="X251" i="1" a="1"/>
  <c r="X251" i="1" s="1"/>
  <c r="U251" i="1" a="1"/>
  <c r="U251" i="1" s="1"/>
  <c r="X235" i="1" a="1"/>
  <c r="X235" i="1" s="1"/>
  <c r="V235" i="1" a="1"/>
  <c r="V235" i="1" s="1"/>
  <c r="W235" i="1" a="1"/>
  <c r="W235" i="1" s="1"/>
  <c r="U235" i="1" a="1"/>
  <c r="U235" i="1" s="1"/>
  <c r="V219" i="1" a="1"/>
  <c r="V219" i="1" s="1"/>
  <c r="W219" i="1" a="1"/>
  <c r="W219" i="1" s="1"/>
  <c r="X219" i="1" a="1"/>
  <c r="X219" i="1" s="1"/>
  <c r="U219" i="1" a="1"/>
  <c r="U219" i="1" s="1"/>
  <c r="X203" i="1" a="1"/>
  <c r="X203" i="1" s="1"/>
  <c r="V203" i="1" a="1"/>
  <c r="V203" i="1" s="1"/>
  <c r="W203" i="1" a="1"/>
  <c r="W203" i="1" s="1"/>
  <c r="U203" i="1" a="1"/>
  <c r="U203" i="1" s="1"/>
  <c r="X187" i="1" a="1"/>
  <c r="X187" i="1" s="1"/>
  <c r="V187" i="1" a="1"/>
  <c r="V187" i="1" s="1"/>
  <c r="W187" i="1" a="1"/>
  <c r="W187" i="1" s="1"/>
  <c r="U187" i="1" a="1"/>
  <c r="U187" i="1" s="1"/>
  <c r="X174" i="1" a="1"/>
  <c r="X174" i="1" s="1"/>
  <c r="V174" i="1" a="1"/>
  <c r="V174" i="1" s="1"/>
  <c r="W174" i="1" a="1"/>
  <c r="W174" i="1" s="1"/>
  <c r="U174" i="1" a="1"/>
  <c r="U174" i="1" s="1"/>
  <c r="V154" i="1" a="1"/>
  <c r="V154" i="1" s="1"/>
  <c r="W154" i="1" a="1"/>
  <c r="W154" i="1" s="1"/>
  <c r="U154" i="1" a="1"/>
  <c r="U154" i="1" s="1"/>
  <c r="X154" i="1" a="1"/>
  <c r="X154" i="1" s="1"/>
  <c r="X137" i="1" a="1"/>
  <c r="X137" i="1" s="1"/>
  <c r="V137" i="1" a="1"/>
  <c r="V137" i="1" s="1"/>
  <c r="X124" i="1" a="1"/>
  <c r="X124" i="1" s="1"/>
  <c r="U124" i="1" a="1"/>
  <c r="U124" i="1" s="1"/>
  <c r="U100" i="1" a="1"/>
  <c r="U100" i="1" s="1"/>
  <c r="X60" i="1" a="1"/>
  <c r="X60" i="1" s="1"/>
  <c r="U60" i="1" a="1"/>
  <c r="U60" i="1" s="1"/>
  <c r="X25" i="1" a="1"/>
  <c r="X25" i="1" s="1"/>
  <c r="V25" i="1" a="1"/>
  <c r="V25" i="1" s="1"/>
  <c r="W119" i="1" a="1"/>
  <c r="W119" i="1" s="1"/>
  <c r="X119" i="1" a="1"/>
  <c r="X119" i="1" s="1"/>
  <c r="U119" i="1" a="1"/>
  <c r="U119" i="1" s="1"/>
  <c r="W102" i="1" a="1"/>
  <c r="W102" i="1" s="1"/>
  <c r="X102" i="1" a="1"/>
  <c r="X102" i="1" s="1"/>
  <c r="V102" i="1" a="1"/>
  <c r="V102" i="1" s="1"/>
  <c r="U102" i="1" a="1"/>
  <c r="U102" i="1" s="1"/>
  <c r="U88" i="1" a="1"/>
  <c r="U88" i="1" s="1"/>
  <c r="V75" i="1" a="1"/>
  <c r="V75" i="1" s="1"/>
  <c r="X75" i="1" a="1"/>
  <c r="X75" i="1" s="1"/>
  <c r="W75" i="1" a="1"/>
  <c r="W75" i="1" s="1"/>
  <c r="V55" i="1" a="1"/>
  <c r="V55" i="1" s="1"/>
  <c r="W55" i="1" a="1"/>
  <c r="W55" i="1" s="1"/>
  <c r="U55" i="1" a="1"/>
  <c r="U55" i="1" s="1"/>
  <c r="V38" i="1" a="1"/>
  <c r="V38" i="1" s="1"/>
  <c r="X38" i="1" a="1"/>
  <c r="X38" i="1" s="1"/>
  <c r="W38" i="1" a="1"/>
  <c r="W38" i="1" s="1"/>
  <c r="U38" i="1" a="1"/>
  <c r="U38" i="1" s="1"/>
  <c r="U21" i="1" a="1"/>
  <c r="U21" i="1" s="1"/>
  <c r="U7" i="1" a="1"/>
  <c r="U7" i="1" s="1"/>
  <c r="W7" i="1" a="1"/>
  <c r="W7" i="1" s="1"/>
  <c r="X111" i="1" a="1"/>
  <c r="X111" i="1" s="1"/>
  <c r="V111" i="1" a="1"/>
  <c r="V111" i="1" s="1"/>
  <c r="W111" i="1" a="1"/>
  <c r="W111" i="1" s="1"/>
  <c r="U111" i="1" a="1"/>
  <c r="U111" i="1" s="1"/>
  <c r="X97" i="1" a="1"/>
  <c r="X97" i="1" s="1"/>
  <c r="V97" i="1" a="1"/>
  <c r="V97" i="1" s="1"/>
  <c r="V80" i="1" a="1"/>
  <c r="V80" i="1" s="1"/>
  <c r="W80" i="1" a="1"/>
  <c r="W80" i="1" s="1"/>
  <c r="X80" i="1" a="1"/>
  <c r="X80" i="1" s="1"/>
  <c r="U80" i="1" a="1"/>
  <c r="U80" i="1" s="1"/>
  <c r="X61" i="1" a="1"/>
  <c r="X61" i="1" s="1"/>
  <c r="V61" i="1" a="1"/>
  <c r="V61" i="1" s="1"/>
  <c r="W61" i="1" a="1"/>
  <c r="W61" i="1" s="1"/>
  <c r="U61" i="1" a="1"/>
  <c r="U61" i="1" s="1"/>
  <c r="X47" i="1" a="1"/>
  <c r="X47" i="1" s="1"/>
  <c r="V47" i="1" a="1"/>
  <c r="V47" i="1" s="1"/>
  <c r="W47" i="1" a="1"/>
  <c r="W47" i="1" s="1"/>
  <c r="U47" i="1" a="1"/>
  <c r="U47" i="1" s="1"/>
  <c r="X20" i="1" a="1"/>
  <c r="X20" i="1" s="1"/>
  <c r="U20" i="1" a="1"/>
  <c r="U20" i="1" s="1"/>
  <c r="U5" i="1" a="1"/>
  <c r="U5" i="1" s="1"/>
  <c r="X128" i="1" a="1"/>
  <c r="X128" i="1" s="1"/>
  <c r="V128" i="1" a="1"/>
  <c r="V128" i="1" s="1"/>
  <c r="W128" i="1" a="1"/>
  <c r="W128" i="1" s="1"/>
  <c r="U128" i="1" a="1"/>
  <c r="U128" i="1" s="1"/>
  <c r="U25" i="1" a="1"/>
  <c r="U25" i="1" s="1"/>
  <c r="U89" i="1" a="1"/>
  <c r="U89" i="1" s="1"/>
  <c r="V143" i="1" a="1"/>
  <c r="V143" i="1" s="1"/>
  <c r="W20" i="1" a="1"/>
  <c r="W20" i="1" s="1"/>
  <c r="W52" i="1" a="1"/>
  <c r="W52" i="1" s="1"/>
  <c r="W84" i="1" a="1"/>
  <c r="W84" i="1" s="1"/>
  <c r="X100" i="1" a="1"/>
  <c r="X100" i="1" s="1"/>
  <c r="V20" i="1" a="1"/>
  <c r="V20" i="1" s="1"/>
  <c r="V52" i="1" a="1"/>
  <c r="V52" i="1" s="1"/>
  <c r="V84" i="1" a="1"/>
  <c r="V84" i="1" s="1"/>
  <c r="W9" i="1" a="1"/>
  <c r="W9" i="1" s="1"/>
  <c r="W41" i="1" a="1"/>
  <c r="W41" i="1" s="1"/>
  <c r="W105" i="1" a="1"/>
  <c r="W105" i="1" s="1"/>
  <c r="W137" i="1" a="1"/>
  <c r="W137" i="1" s="1"/>
  <c r="V56" i="1" a="1"/>
  <c r="V56" i="1" s="1"/>
  <c r="V88" i="1" a="1"/>
  <c r="V88" i="1" s="1"/>
  <c r="W162" i="1" a="1"/>
  <c r="W162" i="1" s="1"/>
  <c r="W229" i="1" a="1"/>
  <c r="W229" i="1" s="1"/>
  <c r="V237" i="1" a="1"/>
  <c r="V237" i="1" s="1"/>
  <c r="X256" i="1" a="1"/>
  <c r="X256" i="1" s="1"/>
  <c r="X55" i="1" a="1"/>
  <c r="X55" i="1" s="1"/>
  <c r="V119" i="1" a="1"/>
  <c r="V119" i="1" s="1"/>
  <c r="V250" i="1" a="1"/>
  <c r="V250" i="1" s="1"/>
  <c r="U75" i="1" a="1"/>
  <c r="U75" i="1" s="1"/>
  <c r="U186" i="1" a="1"/>
  <c r="U186" i="1" s="1"/>
  <c r="U218" i="1" a="1"/>
  <c r="U218" i="1" s="1"/>
  <c r="U250" i="1" a="1"/>
  <c r="U250" i="1" s="1"/>
  <c r="V33" i="1" a="1"/>
  <c r="V33" i="1" s="1"/>
  <c r="V65" i="1" a="1"/>
  <c r="V65" i="1" s="1"/>
  <c r="V183" i="1" a="1"/>
  <c r="V183" i="1" s="1"/>
  <c r="X149" i="1" a="1"/>
  <c r="X149" i="1" s="1"/>
  <c r="U117" i="1" a="1"/>
  <c r="U117" i="1" s="1"/>
  <c r="X117" i="1" a="1"/>
  <c r="X117" i="1" s="1"/>
  <c r="V101" i="1" a="1"/>
  <c r="V101" i="1" s="1"/>
  <c r="X101" i="1" a="1"/>
  <c r="X101" i="1" s="1"/>
  <c r="W43" i="1" a="1"/>
  <c r="W43" i="1" s="1"/>
  <c r="V231" i="1" a="1"/>
  <c r="V231" i="1" s="1"/>
  <c r="U231" i="1" a="1"/>
  <c r="U231" i="1" s="1"/>
  <c r="V110" i="1" a="1"/>
  <c r="V110" i="1" s="1"/>
  <c r="W110" i="1" a="1"/>
  <c r="W110" i="1" s="1"/>
  <c r="X110" i="1" a="1"/>
  <c r="X110" i="1" s="1"/>
  <c r="U110" i="1" a="1"/>
  <c r="U110" i="1" s="1"/>
  <c r="X236" i="1" a="1"/>
  <c r="X236" i="1" s="1"/>
  <c r="U236" i="1" a="1"/>
  <c r="U236" i="1" s="1"/>
  <c r="X268" i="1" a="1"/>
  <c r="X268" i="1" s="1"/>
  <c r="U268" i="1" a="1"/>
  <c r="U268" i="1" s="1"/>
  <c r="V245" i="1" a="1"/>
  <c r="V245" i="1" s="1"/>
  <c r="U245" i="1" a="1"/>
  <c r="U245" i="1" s="1"/>
  <c r="V213" i="1" a="1"/>
  <c r="V213" i="1" s="1"/>
  <c r="U213" i="1" a="1"/>
  <c r="U213" i="1" s="1"/>
  <c r="U180" i="1" a="1"/>
  <c r="U180" i="1" s="1"/>
  <c r="U140" i="1" a="1"/>
  <c r="U140" i="1" s="1"/>
  <c r="X93" i="1" a="1"/>
  <c r="X93" i="1" s="1"/>
  <c r="V93" i="1" a="1"/>
  <c r="V93" i="1" s="1"/>
  <c r="W93" i="1" a="1"/>
  <c r="W93" i="1" s="1"/>
  <c r="U93" i="1" a="1"/>
  <c r="U93" i="1" s="1"/>
  <c r="V39" i="1" a="1"/>
  <c r="V39" i="1" s="1"/>
  <c r="W39" i="1" a="1"/>
  <c r="W39" i="1" s="1"/>
  <c r="U39" i="1" a="1"/>
  <c r="U39" i="1" s="1"/>
  <c r="X260" i="1" a="1"/>
  <c r="X260" i="1" s="1"/>
  <c r="U260" i="1" a="1"/>
  <c r="U260" i="1" s="1"/>
  <c r="X228" i="1" a="1"/>
  <c r="X228" i="1" s="1"/>
  <c r="U228" i="1" a="1"/>
  <c r="U228" i="1" s="1"/>
  <c r="U196" i="1" a="1"/>
  <c r="U196" i="1" s="1"/>
  <c r="W166" i="1" a="1"/>
  <c r="W166" i="1" s="1"/>
  <c r="X166" i="1" a="1"/>
  <c r="X166" i="1" s="1"/>
  <c r="V166" i="1" a="1"/>
  <c r="V166" i="1" s="1"/>
  <c r="U166" i="1" a="1"/>
  <c r="U166" i="1" s="1"/>
  <c r="X139" i="1" a="1"/>
  <c r="X139" i="1" s="1"/>
  <c r="U139" i="1" a="1"/>
  <c r="U139" i="1" s="1"/>
  <c r="V77" i="1" a="1"/>
  <c r="V77" i="1" s="1"/>
  <c r="X77" i="1" a="1"/>
  <c r="X77" i="1" s="1"/>
  <c r="W77" i="1" a="1"/>
  <c r="W77" i="1" s="1"/>
  <c r="U77" i="1" a="1"/>
  <c r="U77" i="1" s="1"/>
  <c r="V22" i="1" a="1"/>
  <c r="V22" i="1" s="1"/>
  <c r="X22" i="1" a="1"/>
  <c r="X22" i="1" s="1"/>
  <c r="U22" i="1" a="1"/>
  <c r="U22" i="1" s="1"/>
  <c r="W22" i="1" a="1"/>
  <c r="W22" i="1" s="1"/>
  <c r="V258" i="1" a="1"/>
  <c r="V258" i="1" s="1"/>
  <c r="W258" i="1" a="1"/>
  <c r="W258" i="1" s="1"/>
  <c r="V226" i="1" a="1"/>
  <c r="V226" i="1" s="1"/>
  <c r="W226" i="1" a="1"/>
  <c r="W226" i="1" s="1"/>
  <c r="V194" i="1" a="1"/>
  <c r="V194" i="1" s="1"/>
  <c r="W194" i="1" a="1"/>
  <c r="W194" i="1" s="1"/>
  <c r="X163" i="1" a="1"/>
  <c r="X163" i="1" s="1"/>
  <c r="V163" i="1" a="1"/>
  <c r="V163" i="1" s="1"/>
  <c r="U163" i="1" a="1"/>
  <c r="U163" i="1" s="1"/>
  <c r="W163" i="1" a="1"/>
  <c r="W163" i="1" s="1"/>
  <c r="W136" i="1" a="1"/>
  <c r="W136" i="1" s="1"/>
  <c r="U136" i="1" a="1"/>
  <c r="U136" i="1" s="1"/>
  <c r="X99" i="1" a="1"/>
  <c r="X99" i="1" s="1"/>
  <c r="V99" i="1" a="1"/>
  <c r="V99" i="1" s="1"/>
  <c r="W99" i="1" a="1"/>
  <c r="W99" i="1" s="1"/>
  <c r="U99" i="1" a="1"/>
  <c r="U99" i="1" s="1"/>
  <c r="W18" i="1" a="1"/>
  <c r="W18" i="1" s="1"/>
  <c r="W265" i="1" a="1"/>
  <c r="W265" i="1" s="1"/>
  <c r="V265" i="1" a="1"/>
  <c r="V265" i="1" s="1"/>
  <c r="U265" i="1" a="1"/>
  <c r="U265" i="1" s="1"/>
  <c r="X265" i="1" a="1"/>
  <c r="X265" i="1" s="1"/>
  <c r="W249" i="1" a="1"/>
  <c r="W249" i="1" s="1"/>
  <c r="X249" i="1" a="1"/>
  <c r="X249" i="1" s="1"/>
  <c r="U249" i="1" a="1"/>
  <c r="U249" i="1" s="1"/>
  <c r="V249" i="1" a="1"/>
  <c r="V249" i="1" s="1"/>
  <c r="W233" i="1" a="1"/>
  <c r="W233" i="1" s="1"/>
  <c r="X233" i="1" a="1"/>
  <c r="X233" i="1" s="1"/>
  <c r="V233" i="1" a="1"/>
  <c r="V233" i="1" s="1"/>
  <c r="U233" i="1" a="1"/>
  <c r="U233" i="1" s="1"/>
  <c r="W217" i="1" a="1"/>
  <c r="W217" i="1" s="1"/>
  <c r="X217" i="1" a="1"/>
  <c r="X217" i="1" s="1"/>
  <c r="U217" i="1" a="1"/>
  <c r="U217" i="1" s="1"/>
  <c r="V217" i="1" a="1"/>
  <c r="V217" i="1" s="1"/>
  <c r="W201" i="1" a="1"/>
  <c r="W201" i="1" s="1"/>
  <c r="X201" i="1" a="1"/>
  <c r="X201" i="1" s="1"/>
  <c r="V201" i="1" a="1"/>
  <c r="V201" i="1" s="1"/>
  <c r="U201" i="1" a="1"/>
  <c r="U201" i="1" s="1"/>
  <c r="X185" i="1" a="1"/>
  <c r="X185" i="1" s="1"/>
  <c r="W185" i="1" a="1"/>
  <c r="W185" i="1" s="1"/>
  <c r="V185" i="1" a="1"/>
  <c r="V185" i="1" s="1"/>
  <c r="U185" i="1" a="1"/>
  <c r="U185" i="1" s="1"/>
  <c r="U172" i="1" a="1"/>
  <c r="U172" i="1" s="1"/>
  <c r="W158" i="1" a="1"/>
  <c r="W158" i="1" s="1"/>
  <c r="X158" i="1" a="1"/>
  <c r="X158" i="1" s="1"/>
  <c r="V158" i="1" a="1"/>
  <c r="V158" i="1" s="1"/>
  <c r="U158" i="1" a="1"/>
  <c r="U158" i="1" s="1"/>
  <c r="V138" i="1" a="1"/>
  <c r="V138" i="1" s="1"/>
  <c r="W138" i="1" a="1"/>
  <c r="W138" i="1" s="1"/>
  <c r="X138" i="1" a="1"/>
  <c r="X138" i="1" s="1"/>
  <c r="U138" i="1" a="1"/>
  <c r="U138" i="1" s="1"/>
  <c r="X121" i="1" a="1"/>
  <c r="X121" i="1" s="1"/>
  <c r="V121" i="1" a="1"/>
  <c r="V121" i="1" s="1"/>
  <c r="V82" i="1" a="1"/>
  <c r="V82" i="1" s="1"/>
  <c r="X82" i="1" a="1"/>
  <c r="X82" i="1" s="1"/>
  <c r="W82" i="1" a="1"/>
  <c r="W82" i="1" s="1"/>
  <c r="U82" i="1" a="1"/>
  <c r="U82" i="1" s="1"/>
  <c r="X48" i="1" a="1"/>
  <c r="X48" i="1" s="1"/>
  <c r="W48" i="1" a="1"/>
  <c r="W48" i="1" s="1"/>
  <c r="V48" i="1" a="1"/>
  <c r="V48" i="1" s="1"/>
  <c r="U48" i="1" a="1"/>
  <c r="U48" i="1" s="1"/>
  <c r="V6" i="1" a="1"/>
  <c r="V6" i="1" s="1"/>
  <c r="U6" i="1" a="1"/>
  <c r="U6" i="1" s="1"/>
  <c r="U264" i="1" a="1"/>
  <c r="U264" i="1" s="1"/>
  <c r="U248" i="1" a="1"/>
  <c r="U248" i="1" s="1"/>
  <c r="U232" i="1" a="1"/>
  <c r="U232" i="1" s="1"/>
  <c r="U216" i="1" a="1"/>
  <c r="U216" i="1" s="1"/>
  <c r="U200" i="1" a="1"/>
  <c r="U200" i="1" s="1"/>
  <c r="X184" i="1" a="1"/>
  <c r="X184" i="1" s="1"/>
  <c r="U184" i="1" a="1"/>
  <c r="U184" i="1" s="1"/>
  <c r="U171" i="1" a="1"/>
  <c r="U171" i="1" s="1"/>
  <c r="X151" i="1" a="1"/>
  <c r="X151" i="1" s="1"/>
  <c r="V151" i="1" a="1"/>
  <c r="V151" i="1" s="1"/>
  <c r="U151" i="1" a="1"/>
  <c r="U151" i="1" s="1"/>
  <c r="X134" i="1" a="1"/>
  <c r="X134" i="1" s="1"/>
  <c r="W134" i="1" a="1"/>
  <c r="W134" i="1" s="1"/>
  <c r="U134" i="1" a="1"/>
  <c r="U134" i="1" s="1"/>
  <c r="V134" i="1" a="1"/>
  <c r="V134" i="1" s="1"/>
  <c r="X120" i="1" a="1"/>
  <c r="X120" i="1" s="1"/>
  <c r="V120" i="1" a="1"/>
  <c r="V120" i="1" s="1"/>
  <c r="W120" i="1" a="1"/>
  <c r="W120" i="1" s="1"/>
  <c r="U120" i="1" a="1"/>
  <c r="U120" i="1" s="1"/>
  <c r="V87" i="1" a="1"/>
  <c r="V87" i="1" s="1"/>
  <c r="W87" i="1" a="1"/>
  <c r="W87" i="1" s="1"/>
  <c r="X87" i="1" a="1"/>
  <c r="X87" i="1" s="1"/>
  <c r="U87" i="1" a="1"/>
  <c r="U87" i="1" s="1"/>
  <c r="U53" i="1" a="1"/>
  <c r="U53" i="1" s="1"/>
  <c r="V19" i="1" a="1"/>
  <c r="V19" i="1" s="1"/>
  <c r="X19" i="1" a="1"/>
  <c r="X19" i="1" s="1"/>
  <c r="W19" i="1" a="1"/>
  <c r="W19" i="1" s="1"/>
  <c r="U19" i="1" a="1"/>
  <c r="U19" i="1" s="1"/>
  <c r="X115" i="1" a="1"/>
  <c r="X115" i="1" s="1"/>
  <c r="W115" i="1" a="1"/>
  <c r="W115" i="1" s="1"/>
  <c r="V115" i="1" a="1"/>
  <c r="V115" i="1" s="1"/>
  <c r="U115" i="1" a="1"/>
  <c r="U115" i="1" s="1"/>
  <c r="V98" i="1" a="1"/>
  <c r="V98" i="1" s="1"/>
  <c r="X98" i="1" a="1"/>
  <c r="X98" i="1" s="1"/>
  <c r="W98" i="1" a="1"/>
  <c r="W98" i="1" s="1"/>
  <c r="U98" i="1" a="1"/>
  <c r="U98" i="1" s="1"/>
  <c r="U85" i="1" a="1"/>
  <c r="U85" i="1" s="1"/>
  <c r="U68" i="1" a="1"/>
  <c r="U68" i="1" s="1"/>
  <c r="X51" i="1" a="1"/>
  <c r="X51" i="1" s="1"/>
  <c r="V51" i="1" a="1"/>
  <c r="V51" i="1" s="1"/>
  <c r="W51" i="1" a="1"/>
  <c r="W51" i="1" s="1"/>
  <c r="U51" i="1" a="1"/>
  <c r="U51" i="1" s="1"/>
  <c r="V34" i="1" a="1"/>
  <c r="V34" i="1" s="1"/>
  <c r="X34" i="1" a="1"/>
  <c r="X34" i="1" s="1"/>
  <c r="U34" i="1" a="1"/>
  <c r="U34" i="1" s="1"/>
  <c r="W34" i="1" a="1"/>
  <c r="W34" i="1" s="1"/>
  <c r="X3" i="1" a="1"/>
  <c r="X3" i="1" s="1"/>
  <c r="W3" i="1" a="1"/>
  <c r="W3" i="1" s="1"/>
  <c r="V3" i="1" a="1"/>
  <c r="V3" i="1" s="1"/>
  <c r="U3" i="1" a="1"/>
  <c r="U3" i="1" s="1"/>
  <c r="U108" i="1" a="1"/>
  <c r="U108" i="1" s="1"/>
  <c r="W94" i="1" a="1"/>
  <c r="W94" i="1" s="1"/>
  <c r="X94" i="1" a="1"/>
  <c r="X94" i="1" s="1"/>
  <c r="V94" i="1" a="1"/>
  <c r="V94" i="1" s="1"/>
  <c r="U94" i="1" a="1"/>
  <c r="U94" i="1" s="1"/>
  <c r="X74" i="1" a="1"/>
  <c r="X74" i="1" s="1"/>
  <c r="V74" i="1" a="1"/>
  <c r="V74" i="1" s="1"/>
  <c r="W74" i="1" a="1"/>
  <c r="W74" i="1" s="1"/>
  <c r="U74" i="1" a="1"/>
  <c r="U74" i="1" s="1"/>
  <c r="V57" i="1" a="1"/>
  <c r="V57" i="1" s="1"/>
  <c r="X57" i="1" a="1"/>
  <c r="X57" i="1" s="1"/>
  <c r="U44" i="1" a="1"/>
  <c r="U44" i="1" s="1"/>
  <c r="V30" i="1" a="1"/>
  <c r="V30" i="1" s="1"/>
  <c r="W30" i="1" a="1"/>
  <c r="W30" i="1" s="1"/>
  <c r="X30" i="1" a="1"/>
  <c r="X30" i="1" s="1"/>
  <c r="U30" i="1" a="1"/>
  <c r="U30" i="1" s="1"/>
  <c r="X17" i="1" a="1"/>
  <c r="X17" i="1" s="1"/>
  <c r="V17" i="1" a="1"/>
  <c r="V17" i="1" s="1"/>
  <c r="V199" i="1" a="1"/>
  <c r="V199" i="1" s="1"/>
  <c r="U199" i="1" a="1"/>
  <c r="U199" i="1" s="1"/>
  <c r="X156" i="1" a="1"/>
  <c r="X156" i="1" s="1"/>
  <c r="U156" i="1" a="1"/>
  <c r="U156" i="1" s="1"/>
  <c r="U33" i="1" a="1"/>
  <c r="U33" i="1" s="1"/>
  <c r="U65" i="1" a="1"/>
  <c r="U65" i="1" s="1"/>
  <c r="U97" i="1" a="1"/>
  <c r="U97" i="1" s="1"/>
  <c r="W28" i="1" a="1"/>
  <c r="W28" i="1" s="1"/>
  <c r="W60" i="1" a="1"/>
  <c r="W60" i="1" s="1"/>
  <c r="W92" i="1" a="1"/>
  <c r="W92" i="1" s="1"/>
  <c r="W124" i="1" a="1"/>
  <c r="W124" i="1" s="1"/>
  <c r="W188" i="1" a="1"/>
  <c r="W188" i="1" s="1"/>
  <c r="X5" i="1" a="1"/>
  <c r="X5" i="1" s="1"/>
  <c r="V28" i="1" a="1"/>
  <c r="V28" i="1" s="1"/>
  <c r="V60" i="1" a="1"/>
  <c r="V60" i="1" s="1"/>
  <c r="V92" i="1" a="1"/>
  <c r="V92" i="1" s="1"/>
  <c r="V124" i="1" a="1"/>
  <c r="V124" i="1" s="1"/>
  <c r="V188" i="1" a="1"/>
  <c r="V188" i="1" s="1"/>
  <c r="W49" i="1" a="1"/>
  <c r="W49" i="1" s="1"/>
  <c r="U143" i="1" a="1"/>
  <c r="U143" i="1" s="1"/>
  <c r="V7" i="1" a="1"/>
  <c r="V7" i="1" s="1"/>
  <c r="W72" i="1" a="1"/>
  <c r="W72" i="1" s="1"/>
  <c r="X88" i="1" a="1"/>
  <c r="X88" i="1" s="1"/>
  <c r="X162" i="1" a="1"/>
  <c r="X162" i="1" s="1"/>
  <c r="X229" i="1" a="1"/>
  <c r="X229" i="1" s="1"/>
  <c r="X237" i="1" a="1"/>
  <c r="X237" i="1" s="1"/>
  <c r="V49" i="1" a="1"/>
  <c r="V49" i="1" s="1"/>
  <c r="W210" i="1" a="1"/>
  <c r="W210" i="1" s="1"/>
  <c r="W21" i="1" a="1"/>
  <c r="W21" i="1" s="1"/>
  <c r="X263" i="1" a="1"/>
  <c r="X263" i="1" s="1"/>
  <c r="V123" i="1" a="1"/>
  <c r="V123" i="1" s="1"/>
  <c r="V271" i="1" a="1"/>
  <c r="V271" i="1" s="1"/>
  <c r="W242" i="1" a="1"/>
  <c r="W242" i="1" s="1"/>
  <c r="U103" i="1" a="1"/>
  <c r="U103" i="1" s="1"/>
  <c r="X33" i="1" a="1"/>
  <c r="X33" i="1" s="1"/>
  <c r="X65" i="1" a="1"/>
  <c r="X65" i="1" s="1"/>
  <c r="V177" i="1" a="1"/>
  <c r="V177" i="1" s="1"/>
  <c r="X183" i="1" a="1"/>
  <c r="X183" i="1" s="1"/>
  <c r="U149" i="1" a="1"/>
  <c r="U149" i="1" s="1"/>
  <c r="W149" i="1" a="1"/>
  <c r="W149" i="1" s="1"/>
  <c r="U37" i="1" a="1"/>
  <c r="U37" i="1" s="1"/>
  <c r="U165" i="1" a="1"/>
  <c r="U165" i="1" s="1"/>
  <c r="V37" i="1" a="1"/>
  <c r="V37" i="1" s="1"/>
  <c r="U101" i="1" a="1"/>
  <c r="U101" i="1" s="1"/>
  <c r="V165" i="1" a="1"/>
  <c r="V165" i="1" s="1"/>
  <c r="X252" i="1" a="1"/>
  <c r="X252" i="1" s="1"/>
  <c r="U252" i="1" a="1"/>
  <c r="U252" i="1" s="1"/>
  <c r="V142" i="1" a="1"/>
  <c r="V142" i="1" s="1"/>
  <c r="W142" i="1" a="1"/>
  <c r="W142" i="1" s="1"/>
  <c r="X142" i="1" a="1"/>
  <c r="X142" i="1" s="1"/>
  <c r="U142" i="1" a="1"/>
  <c r="U142" i="1" s="1"/>
  <c r="V29" i="1" a="1"/>
  <c r="V29" i="1" s="1"/>
  <c r="X29" i="1" a="1"/>
  <c r="X29" i="1" s="1"/>
  <c r="U29" i="1" a="1"/>
  <c r="U29" i="1" s="1"/>
  <c r="W29" i="1" a="1"/>
  <c r="W29" i="1" s="1"/>
  <c r="W266" i="1" a="1"/>
  <c r="W266" i="1" s="1"/>
  <c r="V266" i="1" a="1"/>
  <c r="V266" i="1" s="1"/>
  <c r="W234" i="1" a="1"/>
  <c r="W234" i="1" s="1"/>
  <c r="V234" i="1" a="1"/>
  <c r="V234" i="1" s="1"/>
  <c r="W202" i="1" a="1"/>
  <c r="W202" i="1" s="1"/>
  <c r="V202" i="1" a="1"/>
  <c r="V202" i="1" s="1"/>
  <c r="U167" i="1" a="1"/>
  <c r="U167" i="1" s="1"/>
  <c r="X79" i="1" a="1"/>
  <c r="X79" i="1" s="1"/>
  <c r="V79" i="1" a="1"/>
  <c r="V79" i="1" s="1"/>
  <c r="W79" i="1" a="1"/>
  <c r="W79" i="1" s="1"/>
  <c r="U79" i="1" a="1"/>
  <c r="U79" i="1" s="1"/>
  <c r="U24" i="1" a="1"/>
  <c r="U24" i="1" s="1"/>
  <c r="W255" i="1" a="1"/>
  <c r="W255" i="1" s="1"/>
  <c r="V255" i="1" a="1"/>
  <c r="V255" i="1" s="1"/>
  <c r="U255" i="1" a="1"/>
  <c r="U255" i="1" s="1"/>
  <c r="W223" i="1" a="1"/>
  <c r="W223" i="1" s="1"/>
  <c r="V223" i="1" a="1"/>
  <c r="V223" i="1" s="1"/>
  <c r="U223" i="1" a="1"/>
  <c r="U223" i="1" s="1"/>
  <c r="V191" i="1" a="1"/>
  <c r="V191" i="1" s="1"/>
  <c r="U191" i="1" a="1"/>
  <c r="U191" i="1" s="1"/>
  <c r="X159" i="1" a="1"/>
  <c r="X159" i="1" s="1"/>
  <c r="U132" i="1" a="1"/>
  <c r="U132" i="1" s="1"/>
  <c r="V63" i="1" a="1"/>
  <c r="V63" i="1" s="1"/>
  <c r="W63" i="1" a="1"/>
  <c r="W63" i="1" s="1"/>
  <c r="X63" i="1" a="1"/>
  <c r="X63" i="1" s="1"/>
  <c r="U63" i="1" a="1"/>
  <c r="U63" i="1" s="1"/>
  <c r="W11" i="1" a="1"/>
  <c r="W11" i="1" s="1"/>
  <c r="U11" i="1" a="1"/>
  <c r="U11" i="1" s="1"/>
  <c r="W253" i="1" a="1"/>
  <c r="W253" i="1" s="1"/>
  <c r="U253" i="1" a="1"/>
  <c r="U253" i="1" s="1"/>
  <c r="W221" i="1" a="1"/>
  <c r="W221" i="1" s="1"/>
  <c r="U221" i="1" a="1"/>
  <c r="U221" i="1" s="1"/>
  <c r="W189" i="1" a="1"/>
  <c r="W189" i="1" s="1"/>
  <c r="U189" i="1" a="1"/>
  <c r="U189" i="1" s="1"/>
  <c r="V157" i="1" a="1"/>
  <c r="V157" i="1" s="1"/>
  <c r="X157" i="1" a="1"/>
  <c r="X157" i="1" s="1"/>
  <c r="W157" i="1" a="1"/>
  <c r="W157" i="1" s="1"/>
  <c r="U157" i="1" a="1"/>
  <c r="U157" i="1" s="1"/>
  <c r="X129" i="1" a="1"/>
  <c r="X129" i="1" s="1"/>
  <c r="V129" i="1" a="1"/>
  <c r="V129" i="1" s="1"/>
  <c r="X86" i="1" a="1"/>
  <c r="X86" i="1" s="1"/>
  <c r="V86" i="1" a="1"/>
  <c r="V86" i="1" s="1"/>
  <c r="U86" i="1" a="1"/>
  <c r="U86" i="1" s="1"/>
  <c r="W86" i="1" a="1"/>
  <c r="W86" i="1" s="1"/>
  <c r="V8" i="1" a="1"/>
  <c r="V8" i="1" s="1"/>
  <c r="W8" i="1" a="1"/>
  <c r="W8" i="1" s="1"/>
  <c r="X8" i="1" a="1"/>
  <c r="X8" i="1" s="1"/>
  <c r="U8" i="1" a="1"/>
  <c r="U8" i="1" s="1"/>
  <c r="X262" i="1" a="1"/>
  <c r="X262" i="1" s="1"/>
  <c r="V262" i="1" a="1"/>
  <c r="V262" i="1" s="1"/>
  <c r="W262" i="1" a="1"/>
  <c r="W262" i="1" s="1"/>
  <c r="U262" i="1" a="1"/>
  <c r="U262" i="1" s="1"/>
  <c r="X246" i="1" a="1"/>
  <c r="X246" i="1" s="1"/>
  <c r="V246" i="1" a="1"/>
  <c r="V246" i="1" s="1"/>
  <c r="W246" i="1" a="1"/>
  <c r="W246" i="1" s="1"/>
  <c r="U246" i="1" a="1"/>
  <c r="U246" i="1" s="1"/>
  <c r="X230" i="1" a="1"/>
  <c r="X230" i="1" s="1"/>
  <c r="V230" i="1" a="1"/>
  <c r="V230" i="1" s="1"/>
  <c r="W230" i="1" a="1"/>
  <c r="W230" i="1" s="1"/>
  <c r="U230" i="1" a="1"/>
  <c r="U230" i="1" s="1"/>
  <c r="X214" i="1" a="1"/>
  <c r="X214" i="1" s="1"/>
  <c r="V214" i="1" a="1"/>
  <c r="V214" i="1" s="1"/>
  <c r="W214" i="1" a="1"/>
  <c r="W214" i="1" s="1"/>
  <c r="U214" i="1" a="1"/>
  <c r="U214" i="1" s="1"/>
  <c r="X198" i="1" a="1"/>
  <c r="X198" i="1" s="1"/>
  <c r="V198" i="1" a="1"/>
  <c r="V198" i="1" s="1"/>
  <c r="W198" i="1" a="1"/>
  <c r="W198" i="1" s="1"/>
  <c r="U198" i="1" a="1"/>
  <c r="U198" i="1" s="1"/>
  <c r="V182" i="1" a="1"/>
  <c r="V182" i="1" s="1"/>
  <c r="X182" i="1" a="1"/>
  <c r="X182" i="1" s="1"/>
  <c r="W182" i="1" a="1"/>
  <c r="W182" i="1" s="1"/>
  <c r="U182" i="1" a="1"/>
  <c r="U182" i="1" s="1"/>
  <c r="W168" i="1" a="1"/>
  <c r="W168" i="1" s="1"/>
  <c r="U168" i="1" a="1"/>
  <c r="U168" i="1" s="1"/>
  <c r="V155" i="1" a="1"/>
  <c r="V155" i="1" s="1"/>
  <c r="X155" i="1" a="1"/>
  <c r="X155" i="1" s="1"/>
  <c r="W155" i="1" a="1"/>
  <c r="W155" i="1" s="1"/>
  <c r="U155" i="1" a="1"/>
  <c r="U155" i="1" s="1"/>
  <c r="X116" i="1" a="1"/>
  <c r="X116" i="1" s="1"/>
  <c r="U116" i="1" a="1"/>
  <c r="U116" i="1" s="1"/>
  <c r="U76" i="1" a="1"/>
  <c r="U76" i="1" s="1"/>
  <c r="X42" i="1" a="1"/>
  <c r="X42" i="1" s="1"/>
  <c r="V42" i="1" a="1"/>
  <c r="V42" i="1" s="1"/>
  <c r="W42" i="1" a="1"/>
  <c r="W42" i="1" s="1"/>
  <c r="U42" i="1" a="1"/>
  <c r="U42" i="1" s="1"/>
  <c r="X275" i="1" a="1"/>
  <c r="X275" i="1" s="1"/>
  <c r="V275" i="1" a="1"/>
  <c r="V275" i="1" s="1"/>
  <c r="W275" i="1" a="1"/>
  <c r="W275" i="1" s="1"/>
  <c r="U275" i="1" a="1"/>
  <c r="U275" i="1" s="1"/>
  <c r="V259" i="1" a="1"/>
  <c r="V259" i="1" s="1"/>
  <c r="X259" i="1" a="1"/>
  <c r="X259" i="1" s="1"/>
  <c r="W259" i="1" a="1"/>
  <c r="W259" i="1" s="1"/>
  <c r="U259" i="1" a="1"/>
  <c r="U259" i="1" s="1"/>
  <c r="V243" i="1" a="1"/>
  <c r="V243" i="1" s="1"/>
  <c r="W243" i="1" a="1"/>
  <c r="W243" i="1" s="1"/>
  <c r="X243" i="1" a="1"/>
  <c r="X243" i="1" s="1"/>
  <c r="U243" i="1" a="1"/>
  <c r="U243" i="1" s="1"/>
  <c r="V227" i="1" a="1"/>
  <c r="V227" i="1" s="1"/>
  <c r="X227" i="1" a="1"/>
  <c r="X227" i="1" s="1"/>
  <c r="W227" i="1" a="1"/>
  <c r="W227" i="1" s="1"/>
  <c r="U227" i="1" a="1"/>
  <c r="U227" i="1" s="1"/>
  <c r="V211" i="1" a="1"/>
  <c r="V211" i="1" s="1"/>
  <c r="W211" i="1" a="1"/>
  <c r="W211" i="1" s="1"/>
  <c r="X211" i="1" a="1"/>
  <c r="X211" i="1" s="1"/>
  <c r="U211" i="1" a="1"/>
  <c r="U211" i="1" s="1"/>
  <c r="V195" i="1" a="1"/>
  <c r="V195" i="1" s="1"/>
  <c r="X195" i="1" a="1"/>
  <c r="X195" i="1" s="1"/>
  <c r="W195" i="1" a="1"/>
  <c r="W195" i="1" s="1"/>
  <c r="U195" i="1" a="1"/>
  <c r="U195" i="1" s="1"/>
  <c r="U181" i="1" a="1"/>
  <c r="U181" i="1" s="1"/>
  <c r="X164" i="1" a="1"/>
  <c r="X164" i="1" s="1"/>
  <c r="W164" i="1" a="1"/>
  <c r="W164" i="1" s="1"/>
  <c r="V164" i="1" a="1"/>
  <c r="V164" i="1" s="1"/>
  <c r="U164" i="1" a="1"/>
  <c r="U164" i="1" s="1"/>
  <c r="X147" i="1" a="1"/>
  <c r="X147" i="1" s="1"/>
  <c r="V147" i="1" a="1"/>
  <c r="V147" i="1" s="1"/>
  <c r="W147" i="1" a="1"/>
  <c r="W147" i="1" s="1"/>
  <c r="U147" i="1" a="1"/>
  <c r="U147" i="1" s="1"/>
  <c r="W130" i="1" a="1"/>
  <c r="W130" i="1" s="1"/>
  <c r="U130" i="1" a="1"/>
  <c r="U130" i="1" s="1"/>
  <c r="X73" i="1" a="1"/>
  <c r="X73" i="1" s="1"/>
  <c r="V73" i="1" a="1"/>
  <c r="V73" i="1" s="1"/>
  <c r="W46" i="1" a="1"/>
  <c r="W46" i="1" s="1"/>
  <c r="V46" i="1" a="1"/>
  <c r="V46" i="1" s="1"/>
  <c r="U46" i="1" a="1"/>
  <c r="U46" i="1" s="1"/>
  <c r="X46" i="1" a="1"/>
  <c r="X46" i="1" s="1"/>
  <c r="X14" i="1" a="1"/>
  <c r="X14" i="1" s="1"/>
  <c r="W14" i="1" a="1"/>
  <c r="W14" i="1" s="1"/>
  <c r="V14" i="1" a="1"/>
  <c r="V14" i="1" s="1"/>
  <c r="U14" i="1" a="1"/>
  <c r="U14" i="1" s="1"/>
  <c r="X109" i="1" a="1"/>
  <c r="X109" i="1" s="1"/>
  <c r="U109" i="1" a="1"/>
  <c r="U109" i="1" s="1"/>
  <c r="W109" i="1" a="1"/>
  <c r="W109" i="1" s="1"/>
  <c r="V109" i="1" a="1"/>
  <c r="V109" i="1" s="1"/>
  <c r="V95" i="1" a="1"/>
  <c r="V95" i="1" s="1"/>
  <c r="W95" i="1" a="1"/>
  <c r="W95" i="1" s="1"/>
  <c r="U95" i="1" a="1"/>
  <c r="U95" i="1" s="1"/>
  <c r="X95" i="1" a="1"/>
  <c r="X95" i="1" s="1"/>
  <c r="X81" i="1" a="1"/>
  <c r="X81" i="1" s="1"/>
  <c r="X64" i="1" a="1"/>
  <c r="X64" i="1" s="1"/>
  <c r="V64" i="1" a="1"/>
  <c r="V64" i="1" s="1"/>
  <c r="W64" i="1" a="1"/>
  <c r="W64" i="1" s="1"/>
  <c r="U64" i="1" a="1"/>
  <c r="U64" i="1" s="1"/>
  <c r="V45" i="1" a="1"/>
  <c r="V45" i="1" s="1"/>
  <c r="W45" i="1" a="1"/>
  <c r="W45" i="1" s="1"/>
  <c r="X45" i="1" a="1"/>
  <c r="X45" i="1" s="1"/>
  <c r="U45" i="1" a="1"/>
  <c r="U45" i="1" s="1"/>
  <c r="X31" i="1" a="1"/>
  <c r="X31" i="1" s="1"/>
  <c r="V31" i="1" a="1"/>
  <c r="V31" i="1" s="1"/>
  <c r="W31" i="1" a="1"/>
  <c r="W31" i="1" s="1"/>
  <c r="U31" i="1" a="1"/>
  <c r="U31" i="1" s="1"/>
  <c r="W13" i="1" a="1"/>
  <c r="W13" i="1" s="1"/>
  <c r="X118" i="1" a="1"/>
  <c r="X118" i="1" s="1"/>
  <c r="V118" i="1" a="1"/>
  <c r="V118" i="1" s="1"/>
  <c r="W118" i="1" a="1"/>
  <c r="W118" i="1" s="1"/>
  <c r="U118" i="1" a="1"/>
  <c r="U118" i="1" s="1"/>
  <c r="W104" i="1" a="1"/>
  <c r="W104" i="1" s="1"/>
  <c r="U104" i="1" a="1"/>
  <c r="U104" i="1" s="1"/>
  <c r="X91" i="1" a="1"/>
  <c r="X91" i="1" s="1"/>
  <c r="V91" i="1" a="1"/>
  <c r="V91" i="1" s="1"/>
  <c r="W91" i="1" a="1"/>
  <c r="W91" i="1" s="1"/>
  <c r="U91" i="1" a="1"/>
  <c r="U91" i="1" s="1"/>
  <c r="V71" i="1" a="1"/>
  <c r="V71" i="1" s="1"/>
  <c r="W71" i="1" a="1"/>
  <c r="W71" i="1" s="1"/>
  <c r="U71" i="1" a="1"/>
  <c r="U71" i="1" s="1"/>
  <c r="X71" i="1" a="1"/>
  <c r="X71" i="1" s="1"/>
  <c r="X54" i="1" a="1"/>
  <c r="X54" i="1" s="1"/>
  <c r="V54" i="1" a="1"/>
  <c r="V54" i="1" s="1"/>
  <c r="U54" i="1" a="1"/>
  <c r="U54" i="1" s="1"/>
  <c r="W54" i="1" a="1"/>
  <c r="W54" i="1" s="1"/>
  <c r="W40" i="1" a="1"/>
  <c r="W40" i="1" s="1"/>
  <c r="X40" i="1" a="1"/>
  <c r="X40" i="1" s="1"/>
  <c r="V40" i="1" a="1"/>
  <c r="V40" i="1" s="1"/>
  <c r="U40" i="1" a="1"/>
  <c r="U40" i="1" s="1"/>
  <c r="X26" i="1" a="1"/>
  <c r="X26" i="1" s="1"/>
  <c r="W26" i="1" a="1"/>
  <c r="W26" i="1" s="1"/>
  <c r="V26" i="1" a="1"/>
  <c r="V26" i="1" s="1"/>
  <c r="U26" i="1" a="1"/>
  <c r="U26" i="1" s="1"/>
  <c r="U12" i="1" a="1"/>
  <c r="U12" i="1" s="1"/>
  <c r="V70" i="1" a="1"/>
  <c r="V70" i="1" s="1"/>
  <c r="W70" i="1" a="1"/>
  <c r="W70" i="1" s="1"/>
  <c r="X70" i="1" a="1"/>
  <c r="X70" i="1" s="1"/>
  <c r="U70" i="1" a="1"/>
  <c r="U70" i="1" s="1"/>
  <c r="X220" i="1" a="1"/>
  <c r="X220" i="1" s="1"/>
  <c r="U220" i="1" a="1"/>
  <c r="U220" i="1" s="1"/>
  <c r="X204" i="1" a="1"/>
  <c r="X204" i="1" s="1"/>
  <c r="U204" i="1" a="1"/>
  <c r="U204" i="1" s="1"/>
  <c r="F2" i="4" a="1"/>
  <c r="F2" i="4" s="1"/>
  <c r="E2" i="4" a="1"/>
  <c r="E2" i="4" s="1"/>
  <c r="AN320" i="13"/>
  <c r="AN312" i="13"/>
  <c r="AN306" i="13"/>
  <c r="AN299" i="13"/>
  <c r="AN285" i="13"/>
  <c r="AN277" i="13"/>
  <c r="AN269" i="13"/>
  <c r="AN261" i="13"/>
  <c r="AN253" i="13"/>
  <c r="AN245" i="13"/>
  <c r="AN237" i="13"/>
  <c r="AN229" i="13"/>
  <c r="AN221" i="13"/>
  <c r="AN213" i="13"/>
  <c r="AN205" i="13"/>
  <c r="AN197" i="13"/>
  <c r="AN189" i="13"/>
  <c r="AN181" i="13"/>
  <c r="AN173" i="13"/>
  <c r="AN165" i="13"/>
  <c r="AN157" i="13"/>
  <c r="AN149" i="13"/>
  <c r="AN141" i="13"/>
  <c r="AN133" i="13"/>
  <c r="AN125" i="13"/>
  <c r="AN117" i="13"/>
  <c r="AN109" i="13"/>
  <c r="AN101" i="13"/>
  <c r="AN93" i="13"/>
  <c r="AN85" i="13"/>
  <c r="AN77" i="13"/>
  <c r="AN69" i="13"/>
  <c r="AN61" i="13"/>
  <c r="AN53" i="13"/>
  <c r="AN45" i="13"/>
  <c r="AN37" i="13"/>
  <c r="AN29" i="13"/>
  <c r="AN18" i="13"/>
  <c r="AN325" i="13"/>
  <c r="AN317" i="13"/>
  <c r="AN303" i="13"/>
  <c r="AN296" i="13"/>
  <c r="AN289" i="13"/>
  <c r="AN282" i="13"/>
  <c r="AN274" i="13"/>
  <c r="AN266" i="13"/>
  <c r="AN258" i="13"/>
  <c r="AN250" i="13"/>
  <c r="AN242" i="13"/>
  <c r="AN234" i="13"/>
  <c r="AN226" i="13"/>
  <c r="AN218" i="13"/>
  <c r="AN210" i="13"/>
  <c r="AN202" i="13"/>
  <c r="AN194" i="13"/>
  <c r="AN186" i="13"/>
  <c r="AN178" i="13"/>
  <c r="AN170" i="13"/>
  <c r="AN162" i="13"/>
  <c r="AN154" i="13"/>
  <c r="AN146" i="13"/>
  <c r="AN138" i="13"/>
  <c r="AN130" i="13"/>
  <c r="AN122" i="13"/>
  <c r="AN114" i="13"/>
  <c r="AN106" i="13"/>
  <c r="AN98" i="13"/>
  <c r="AN90" i="13"/>
  <c r="AN82" i="13"/>
  <c r="AN74" i="13"/>
  <c r="AN66" i="13"/>
  <c r="AN58" i="13"/>
  <c r="AN50" i="13"/>
  <c r="AN42" i="13"/>
  <c r="AN34" i="13"/>
  <c r="AN26" i="13"/>
  <c r="AN14" i="13"/>
  <c r="AN324" i="13"/>
  <c r="AN316" i="13"/>
  <c r="AN310" i="13"/>
  <c r="AN302" i="13"/>
  <c r="AN295" i="13"/>
  <c r="AN288" i="13"/>
  <c r="AN281" i="13"/>
  <c r="AN273" i="13"/>
  <c r="AN265" i="13"/>
  <c r="AN257" i="13"/>
  <c r="AN249" i="13"/>
  <c r="AN241" i="13"/>
  <c r="AN233" i="13"/>
  <c r="AN225" i="13"/>
  <c r="AN217" i="13"/>
  <c r="AN209" i="13"/>
  <c r="AN201" i="13"/>
  <c r="AN193" i="13"/>
  <c r="AN185" i="13"/>
  <c r="AN177" i="13"/>
  <c r="AN169" i="13"/>
  <c r="AN161" i="13"/>
  <c r="AN153" i="13"/>
  <c r="AN145" i="13"/>
  <c r="AN137" i="13"/>
  <c r="AN129" i="13"/>
  <c r="AN121" i="13"/>
  <c r="AN113" i="13"/>
  <c r="AN105" i="13"/>
  <c r="AN97" i="13"/>
  <c r="AN89" i="13"/>
  <c r="AN81" i="13"/>
  <c r="AN73" i="13"/>
  <c r="AN65" i="13"/>
  <c r="AN57" i="13"/>
  <c r="AN49" i="13"/>
  <c r="AN41" i="13"/>
  <c r="AN33" i="13"/>
  <c r="AN25" i="13"/>
  <c r="AN10" i="13"/>
  <c r="AN321" i="13"/>
  <c r="AN313" i="13"/>
  <c r="AN307" i="13"/>
  <c r="AN292" i="13"/>
  <c r="AN286" i="13"/>
  <c r="AN278" i="13"/>
  <c r="AN270" i="13"/>
  <c r="AN262" i="13"/>
  <c r="AN254" i="13"/>
  <c r="AN246" i="13"/>
  <c r="AN238" i="13"/>
  <c r="AN230" i="13"/>
  <c r="AN222" i="13"/>
  <c r="AN214" i="13"/>
  <c r="AN206" i="13"/>
  <c r="AN198" i="13"/>
  <c r="AN190" i="13"/>
  <c r="AN182" i="13"/>
  <c r="AN174" i="13"/>
  <c r="AN166" i="13"/>
  <c r="AN158" i="13"/>
  <c r="AN150" i="13"/>
  <c r="AN142" i="13"/>
  <c r="AN134" i="13"/>
  <c r="AN126" i="13"/>
  <c r="AN118" i="13"/>
  <c r="AN110" i="13"/>
  <c r="AN102" i="13"/>
  <c r="AN94" i="13"/>
  <c r="AN86" i="13"/>
  <c r="AN78" i="13"/>
  <c r="AN70" i="13"/>
  <c r="AN62" i="13"/>
  <c r="AN54" i="13"/>
  <c r="AN46" i="13"/>
  <c r="AN38" i="13"/>
  <c r="AN30" i="13"/>
  <c r="AN22" i="13"/>
  <c r="AN6" i="13"/>
  <c r="AN17" i="13"/>
  <c r="AN5" i="13"/>
  <c r="AN323" i="13"/>
  <c r="AN319" i="13"/>
  <c r="AN315" i="13"/>
  <c r="AN311" i="13"/>
  <c r="AN309" i="13"/>
  <c r="AN305" i="13"/>
  <c r="AN301" i="13"/>
  <c r="AN298" i="13"/>
  <c r="AN294" i="13"/>
  <c r="AN291" i="13"/>
  <c r="AN284" i="13"/>
  <c r="AN280" i="13"/>
  <c r="AN276" i="13"/>
  <c r="AN272" i="13"/>
  <c r="AN268" i="13"/>
  <c r="AN264" i="13"/>
  <c r="AN260" i="13"/>
  <c r="AN256" i="13"/>
  <c r="AN252" i="13"/>
  <c r="AN248" i="13"/>
  <c r="AN244" i="13"/>
  <c r="AN240" i="13"/>
  <c r="AN236" i="13"/>
  <c r="AN232" i="13"/>
  <c r="AN228" i="13"/>
  <c r="AN224" i="13"/>
  <c r="AN220" i="13"/>
  <c r="AN216" i="13"/>
  <c r="AN212" i="13"/>
  <c r="AN208" i="13"/>
  <c r="AN204" i="13"/>
  <c r="AN200" i="13"/>
  <c r="AN196" i="13"/>
  <c r="AN192" i="13"/>
  <c r="AN188" i="13"/>
  <c r="AN184" i="13"/>
  <c r="AN180" i="13"/>
  <c r="AN176" i="13"/>
  <c r="AN172" i="13"/>
  <c r="AN168" i="13"/>
  <c r="AN164" i="13"/>
  <c r="AN160" i="13"/>
  <c r="AN156" i="13"/>
  <c r="AN152" i="13"/>
  <c r="AN148" i="13"/>
  <c r="AN144" i="13"/>
  <c r="AN140" i="13"/>
  <c r="AN136" i="13"/>
  <c r="AN132" i="13"/>
  <c r="AN128" i="13"/>
  <c r="AN124" i="13"/>
  <c r="AN120" i="13"/>
  <c r="AN116" i="13"/>
  <c r="AN112" i="13"/>
  <c r="AN108" i="13"/>
  <c r="AN104" i="13"/>
  <c r="AN100" i="13"/>
  <c r="AN96" i="13"/>
  <c r="AN92" i="13"/>
  <c r="AN88" i="13"/>
  <c r="AN84" i="13"/>
  <c r="AN80" i="13"/>
  <c r="AN76" i="13"/>
  <c r="AN72" i="13"/>
  <c r="AN68" i="13"/>
  <c r="AN64" i="13"/>
  <c r="AN60" i="13"/>
  <c r="AN56" i="13"/>
  <c r="AN52" i="13"/>
  <c r="AN48" i="13"/>
  <c r="AN44" i="13"/>
  <c r="AN40" i="13"/>
  <c r="AN36" i="13"/>
  <c r="AN32" i="13"/>
  <c r="AN28" i="13"/>
  <c r="AN24" i="13"/>
  <c r="AN20" i="13"/>
  <c r="AN16" i="13"/>
  <c r="AN12" i="13"/>
  <c r="AN8" i="13"/>
  <c r="AN4" i="13"/>
  <c r="AN21" i="13"/>
  <c r="AN13" i="13"/>
  <c r="AN9" i="13"/>
  <c r="AN322" i="13"/>
  <c r="AN318" i="13"/>
  <c r="AN314" i="13"/>
  <c r="AN308" i="13"/>
  <c r="AN304" i="13"/>
  <c r="AN300" i="13"/>
  <c r="AN297" i="13"/>
  <c r="AN293" i="13"/>
  <c r="AN290" i="13"/>
  <c r="AN287" i="13"/>
  <c r="AN283" i="13"/>
  <c r="AN279" i="13"/>
  <c r="AN275" i="13"/>
  <c r="AN271" i="13"/>
  <c r="AN267" i="13"/>
  <c r="AN263" i="13"/>
  <c r="AN259" i="13"/>
  <c r="AN255" i="13"/>
  <c r="AN251" i="13"/>
  <c r="AN247" i="13"/>
  <c r="AN243" i="13"/>
  <c r="AN239" i="13"/>
  <c r="AN235" i="13"/>
  <c r="AN231" i="13"/>
  <c r="AN227" i="13"/>
  <c r="AN223" i="13"/>
  <c r="AN219" i="13"/>
  <c r="AN215" i="13"/>
  <c r="AN211" i="13"/>
  <c r="AN207" i="13"/>
  <c r="AN203" i="13"/>
  <c r="AN199" i="13"/>
  <c r="AN195" i="13"/>
  <c r="AN191" i="13"/>
  <c r="AN187" i="13"/>
  <c r="AN183" i="13"/>
  <c r="AN179" i="13"/>
  <c r="AN175" i="13"/>
  <c r="AN171" i="13"/>
  <c r="AN167" i="13"/>
  <c r="AN163" i="13"/>
  <c r="AN159" i="13"/>
  <c r="AN155" i="13"/>
  <c r="AN151" i="13"/>
  <c r="AN147" i="13"/>
  <c r="AN143" i="13"/>
  <c r="AN139" i="13"/>
  <c r="AN135" i="13"/>
  <c r="AN131" i="13"/>
  <c r="AN127" i="13"/>
  <c r="AN123" i="13"/>
  <c r="AN119" i="13"/>
  <c r="AN115" i="13"/>
  <c r="AN111" i="13"/>
  <c r="AN107" i="13"/>
  <c r="AN103" i="13"/>
  <c r="AN99" i="13"/>
  <c r="AN95" i="13"/>
  <c r="AN91" i="13"/>
  <c r="AN87" i="13"/>
  <c r="AN83" i="13"/>
  <c r="AN79" i="13"/>
  <c r="AN75" i="13"/>
  <c r="AN71" i="13"/>
  <c r="AN67" i="13"/>
  <c r="AN63" i="13"/>
  <c r="AN59" i="13"/>
  <c r="AN55" i="13"/>
  <c r="AN51" i="13"/>
  <c r="AN47" i="13"/>
  <c r="AN43" i="13"/>
  <c r="AN39" i="13"/>
  <c r="AN35" i="13"/>
  <c r="AN31" i="13"/>
  <c r="AN27" i="13"/>
  <c r="AN23" i="13"/>
  <c r="AN19" i="13"/>
  <c r="AN15" i="13"/>
  <c r="AN11" i="13"/>
  <c r="AN7" i="13"/>
  <c r="AN3" i="13"/>
  <c r="AN2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<sst xmlns="http://schemas.openxmlformats.org/spreadsheetml/2006/main" count="11518" uniqueCount="497">
  <si>
    <t>ATTARIYA</t>
  </si>
  <si>
    <t>BAGLUNG</t>
  </si>
  <si>
    <t>BANEPA</t>
  </si>
  <si>
    <t>BARDIBAS</t>
  </si>
  <si>
    <t>BAUNIYA</t>
  </si>
  <si>
    <t>BENI</t>
  </si>
  <si>
    <t>BHAIRAHAWA</t>
  </si>
  <si>
    <t>BIRATNAGAR</t>
  </si>
  <si>
    <t>BIRGUNJ</t>
  </si>
  <si>
    <t>BIRTAMOD</t>
  </si>
  <si>
    <t>BUTWAL</t>
  </si>
  <si>
    <t>CHANDRAUTA</t>
  </si>
  <si>
    <t>CHINCHU</t>
  </si>
  <si>
    <t>AMARGADHI</t>
  </si>
  <si>
    <t>DAMAK</t>
  </si>
  <si>
    <t>DAMAULI</t>
  </si>
  <si>
    <t>DHALKEBAR</t>
  </si>
  <si>
    <t>DHANGADHI</t>
  </si>
  <si>
    <t>DHANKUTA</t>
  </si>
  <si>
    <t>INARUWA</t>
  </si>
  <si>
    <t>DHULABARI</t>
  </si>
  <si>
    <t>GAIGHAT</t>
  </si>
  <si>
    <t>GHORAHI</t>
  </si>
  <si>
    <t>HEAD OFFICE</t>
  </si>
  <si>
    <t>HETAUDA</t>
  </si>
  <si>
    <t>ILLAM</t>
  </si>
  <si>
    <t>ITAHARI</t>
  </si>
  <si>
    <t>JANAKPUR</t>
  </si>
  <si>
    <t>KAWASOTI</t>
  </si>
  <si>
    <t>KOHALPUR</t>
  </si>
  <si>
    <t>KUSMA</t>
  </si>
  <si>
    <t>LAHAN</t>
  </si>
  <si>
    <t>LAMAHI</t>
  </si>
  <si>
    <t>BESI SAHAR</t>
  </si>
  <si>
    <t>MAHENDRANAGAR</t>
  </si>
  <si>
    <t>NARAYANGARH</t>
  </si>
  <si>
    <t>NEPALGUNJ</t>
  </si>
  <si>
    <t>TANSEN</t>
  </si>
  <si>
    <t>PHIDIM</t>
  </si>
  <si>
    <t>POKHARA</t>
  </si>
  <si>
    <t>PYUTHAN</t>
  </si>
  <si>
    <t>RAJBIRAJ</t>
  </si>
  <si>
    <t>SIMARA</t>
  </si>
  <si>
    <t>SINDHULI</t>
  </si>
  <si>
    <t>SUNWAL</t>
  </si>
  <si>
    <t>SURKHET</t>
  </si>
  <si>
    <t>SYANGJA WALING</t>
  </si>
  <si>
    <t>TANDI</t>
  </si>
  <si>
    <t>TULSIPUR</t>
  </si>
  <si>
    <t>4 NO JEETPUR</t>
  </si>
  <si>
    <t>MANIGRAM</t>
  </si>
  <si>
    <t>GOLBAZAR</t>
  </si>
  <si>
    <t>GAUR</t>
  </si>
  <si>
    <t>CHANDRANIGAHAPUR</t>
  </si>
  <si>
    <t>MALANGWA</t>
  </si>
  <si>
    <t>TAMGHAS</t>
  </si>
  <si>
    <t>HARIWAN</t>
  </si>
  <si>
    <t>GULARIYA</t>
  </si>
  <si>
    <t>PATHARI</t>
  </si>
  <si>
    <t>FIKKAL</t>
  </si>
  <si>
    <t>CHARIKOT</t>
  </si>
  <si>
    <t>LIWANG</t>
  </si>
  <si>
    <t>BELBARI</t>
  </si>
  <si>
    <t>ARUNKHOLA</t>
  </si>
  <si>
    <t>OKHALDHUNGA</t>
  </si>
  <si>
    <t>SANFEBAGAR ACHHAM</t>
  </si>
  <si>
    <t>MURGIYA</t>
  </si>
  <si>
    <t>KHANDBARI</t>
  </si>
  <si>
    <t>JHILJHILE JHAPA</t>
  </si>
  <si>
    <t>MUGLING</t>
  </si>
  <si>
    <t>RAJAHAR NAWALPARASI</t>
  </si>
  <si>
    <t>CHAUMALA</t>
  </si>
  <si>
    <t>GOKULESHWOR DARCHULA</t>
  </si>
  <si>
    <t>DARCHULA KHALANGA</t>
  </si>
  <si>
    <t>GOTHALAPANI BAITADI</t>
  </si>
  <si>
    <t>MASURIYA</t>
  </si>
  <si>
    <t>GULARIYA KANCHANPUR</t>
  </si>
  <si>
    <t>PATAN BAITADI</t>
  </si>
  <si>
    <t>BUDOR DOTI</t>
  </si>
  <si>
    <t>GALKOT</t>
  </si>
  <si>
    <t>BURTIBANG</t>
  </si>
  <si>
    <t>MELAMCHI</t>
  </si>
  <si>
    <t>DOLALGHAT KAVRE</t>
  </si>
  <si>
    <t>CHAUTARA</t>
  </si>
  <si>
    <t>DHULIKHEL</t>
  </si>
  <si>
    <t>PANCHKHAL KAVRE</t>
  </si>
  <si>
    <t>BHAKUNDE BESI KAVRE</t>
  </si>
  <si>
    <t>BHIMAN SINDHULI</t>
  </si>
  <si>
    <t>TUTESHWAR MAHOTTARI</t>
  </si>
  <si>
    <t>GAUSHALA MAHOTTARI</t>
  </si>
  <si>
    <t>AURAHI MAHOTTARI</t>
  </si>
  <si>
    <t>RAMGOPALPUR</t>
  </si>
  <si>
    <t>SAMSI MAHOTTARI</t>
  </si>
  <si>
    <t>JOSHIPUR</t>
  </si>
  <si>
    <t>SUKKHAD</t>
  </si>
  <si>
    <t>CHISAPANI</t>
  </si>
  <si>
    <t>LAMKI</t>
  </si>
  <si>
    <t>PAHALBANPUR</t>
  </si>
  <si>
    <t>BHAJANI</t>
  </si>
  <si>
    <t>JOMSOM</t>
  </si>
  <si>
    <t>DARWANG MYAGDI</t>
  </si>
  <si>
    <t>DHAKDAI RUPANDEHI</t>
  </si>
  <si>
    <t>KOTIHAWA</t>
  </si>
  <si>
    <t>RANGELI</t>
  </si>
  <si>
    <t>POKHARIYA</t>
  </si>
  <si>
    <t>BUDHABARE</t>
  </si>
  <si>
    <t>SANISCHARE JHAPA</t>
  </si>
  <si>
    <t>LAXMIPUR JHAPA</t>
  </si>
  <si>
    <t>KHUDUNABARI JHAPA</t>
  </si>
  <si>
    <t>RAJGADH JHAPA</t>
  </si>
  <si>
    <t>SHARANMATI JHAPA</t>
  </si>
  <si>
    <t>MOTIPUR</t>
  </si>
  <si>
    <t>KHAIRENI RUPANDEHI</t>
  </si>
  <si>
    <t>RUDRAPUR HARAIYA RUPANDEHI</t>
  </si>
  <si>
    <t>IMILIYA KAPILBASTU</t>
  </si>
  <si>
    <t>MEHELKUNA SURKHET</t>
  </si>
  <si>
    <t>SILGADHI</t>
  </si>
  <si>
    <t>DIPAYAL BAZAR</t>
  </si>
  <si>
    <t>CHAINPUR BAJHANG</t>
  </si>
  <si>
    <t>MADHUMALLA MORANG</t>
  </si>
  <si>
    <t>BELDANGI JHAPA</t>
  </si>
  <si>
    <t>BHIMAD TANAHU</t>
  </si>
  <si>
    <t>DUMRE</t>
  </si>
  <si>
    <t>GORKHA BAZAR</t>
  </si>
  <si>
    <t>PALUNGTAR</t>
  </si>
  <si>
    <t>DULEGAUNDA TANAHU</t>
  </si>
  <si>
    <t>DUIPIPLE</t>
  </si>
  <si>
    <t>MAHENDRANAGAR DHANUSA</t>
  </si>
  <si>
    <t>BIRENDRA BAZAR DHANUSHA</t>
  </si>
  <si>
    <t>DHANUSADHAM</t>
  </si>
  <si>
    <t>SABAILA DHANUSHA</t>
  </si>
  <si>
    <t>PHULBARI KAILALI</t>
  </si>
  <si>
    <t>JUGEDA KAILALI</t>
  </si>
  <si>
    <t>HILE</t>
  </si>
  <si>
    <t>BHOJPUR</t>
  </si>
  <si>
    <t>DINGLA BHOJPUR</t>
  </si>
  <si>
    <t>SIDHUWA DHANKUTA</t>
  </si>
  <si>
    <t>JIRIKHIMTI</t>
  </si>
  <si>
    <t>MYANGLUNG BAZAR</t>
  </si>
  <si>
    <t>BASANTAPUR TERHATHUM</t>
  </si>
  <si>
    <t>CHATARA</t>
  </si>
  <si>
    <t>BHEDETAR SUNSARI</t>
  </si>
  <si>
    <t>RAJARANI DHANKUTA</t>
  </si>
  <si>
    <t>CHARAALI</t>
  </si>
  <si>
    <t>KECHANA JHAPA</t>
  </si>
  <si>
    <t>HALDIBARI JHAPA</t>
  </si>
  <si>
    <t>BHADRAPUR</t>
  </si>
  <si>
    <t>BANIYANI JHAPA</t>
  </si>
  <si>
    <t>BELTAR UDAYAPUR</t>
  </si>
  <si>
    <t>RAMPUR UDAYAPUR</t>
  </si>
  <si>
    <t>NARAYANPUR</t>
  </si>
  <si>
    <t>GOGALI DANG</t>
  </si>
  <si>
    <t>DAKSHINKALI</t>
  </si>
  <si>
    <t>LUBHU LAMATAR</t>
  </si>
  <si>
    <t>CHAPAGAUN</t>
  </si>
  <si>
    <t>GODAWARI LALITPUR</t>
  </si>
  <si>
    <t>SUNDARIJAL</t>
  </si>
  <si>
    <t>DAMAN</t>
  </si>
  <si>
    <t>MANAHARI MAKWANPUR</t>
  </si>
  <si>
    <t>NEPALTAR ILLAM</t>
  </si>
  <si>
    <t>MANGALBARE ILLAM</t>
  </si>
  <si>
    <t>JHUMKA SUNSARI</t>
  </si>
  <si>
    <t>BHANTABARI SUNSARI</t>
  </si>
  <si>
    <t>DUHABI</t>
  </si>
  <si>
    <t>KALABANJAR</t>
  </si>
  <si>
    <t>JALESHWOR</t>
  </si>
  <si>
    <t>YADUKUHA DHANUSHA</t>
  </si>
  <si>
    <t>TINKORIYA DHANUSHA</t>
  </si>
  <si>
    <t>NAGARAIN DHANUSHA</t>
  </si>
  <si>
    <t>DALDALE</t>
  </si>
  <si>
    <t>BANSAGADHI</t>
  </si>
  <si>
    <t>SAMSHERGUNJ</t>
  </si>
  <si>
    <t>RUKUM CHAURJAHARI</t>
  </si>
  <si>
    <t>NAYAPUL KUSMA</t>
  </si>
  <si>
    <t>SIRAHA BAZAR</t>
  </si>
  <si>
    <t>SUKHIPUR SIRAHA</t>
  </si>
  <si>
    <t>KADMAHA SAPTARI</t>
  </si>
  <si>
    <t>DHANGADHIMAI SIRAHA</t>
  </si>
  <si>
    <t>KALYANPUR SAPTARI</t>
  </si>
  <si>
    <t>BODEBARSAIN SAPTARI</t>
  </si>
  <si>
    <t>BHALUBANG</t>
  </si>
  <si>
    <t>MOURIGHAT</t>
  </si>
  <si>
    <t>RUKUMKOT</t>
  </si>
  <si>
    <t>SUNDAR BAZAR</t>
  </si>
  <si>
    <t>CHAME MANANG</t>
  </si>
  <si>
    <t>DODHARA CHANDANI KANCHANPUR</t>
  </si>
  <si>
    <t>PUNARBAS KANCHANPUR</t>
  </si>
  <si>
    <t>JHALARI</t>
  </si>
  <si>
    <t>BELAURI</t>
  </si>
  <si>
    <t>BELDANDI KANCHANPUR</t>
  </si>
  <si>
    <t>GAIDAKOT</t>
  </si>
  <si>
    <t>MADI</t>
  </si>
  <si>
    <t>BHARATPUR</t>
  </si>
  <si>
    <t>CHANAULI</t>
  </si>
  <si>
    <t>KHAJURA</t>
  </si>
  <si>
    <t>DUNAI DOLPA</t>
  </si>
  <si>
    <t>SIMIKOT HUMLA</t>
  </si>
  <si>
    <t>KOLTI</t>
  </si>
  <si>
    <t>RAMPUR PALPA</t>
  </si>
  <si>
    <t>JORPOKHARI PANCHTHAR</t>
  </si>
  <si>
    <t>HEMJA</t>
  </si>
  <si>
    <t>BHINGRI PYUTHAN</t>
  </si>
  <si>
    <t>KANCHANPUR SAPTARI</t>
  </si>
  <si>
    <t>PHATTEPUR SAPTARI</t>
  </si>
  <si>
    <t>HANUMANNAGR SAPTARI</t>
  </si>
  <si>
    <t>PATHLAIYA</t>
  </si>
  <si>
    <t>JEETPUR BARA</t>
  </si>
  <si>
    <t>DUDHAULI SINDHULI</t>
  </si>
  <si>
    <t>BARDAGHAT</t>
  </si>
  <si>
    <t>GOPIGUNJ JAMUNIYA</t>
  </si>
  <si>
    <t>PARASI</t>
  </si>
  <si>
    <t>DULLU</t>
  </si>
  <si>
    <t>MANMA</t>
  </si>
  <si>
    <t>GAMGADHI MUGU</t>
  </si>
  <si>
    <t>SYANGJA GALYANG</t>
  </si>
  <si>
    <t>SYANGJA PUTALIBAZAR</t>
  </si>
  <si>
    <t>PARSA CHITWAN</t>
  </si>
  <si>
    <t>BHANDARA CHITWAN</t>
  </si>
  <si>
    <t>LOTHAR CHITWAN</t>
  </si>
  <si>
    <t>SALYAN KHALANGA</t>
  </si>
  <si>
    <t>GORUSINGE</t>
  </si>
  <si>
    <t>KRISHNANAGAR</t>
  </si>
  <si>
    <t>KANCHI BAZAR</t>
  </si>
  <si>
    <t>PHARSATIKAR</t>
  </si>
  <si>
    <t>AMUWA</t>
  </si>
  <si>
    <t>BHALWARI RUPANDEHI</t>
  </si>
  <si>
    <t>KATARI</t>
  </si>
  <si>
    <t>MIRCHAIYA</t>
  </si>
  <si>
    <t>KALYANPUR SIRAHA</t>
  </si>
  <si>
    <t>GARUDA</t>
  </si>
  <si>
    <t>RAJDEVI RAUTAHAT</t>
  </si>
  <si>
    <t>DAMAR CHOWK RAUTAHAT</t>
  </si>
  <si>
    <t>NIJGADH</t>
  </si>
  <si>
    <t>KOLHABI BAZAR</t>
  </si>
  <si>
    <t>GAIR SARLAHI</t>
  </si>
  <si>
    <t>GODAITA SARLAHI</t>
  </si>
  <si>
    <t>RIDI</t>
  </si>
  <si>
    <t>BALETAXAR</t>
  </si>
  <si>
    <t>SHANTIPUR GULMI</t>
  </si>
  <si>
    <t>SARLAHI BAZAR</t>
  </si>
  <si>
    <t>HARIPUR SARLAHI</t>
  </si>
  <si>
    <t>PUTALI CHOWK SARLAHI</t>
  </si>
  <si>
    <t>BARAHATHAWA SARLAHI</t>
  </si>
  <si>
    <t>BHURIGOAN</t>
  </si>
  <si>
    <t>RAJAPUR</t>
  </si>
  <si>
    <t>JAYANAGAR BARDIYA</t>
  </si>
  <si>
    <t>MAINA POKHAR BARDIYA</t>
  </si>
  <si>
    <t>TARATAL BARDIYA</t>
  </si>
  <si>
    <t>LETANG</t>
  </si>
  <si>
    <t>URALABARI</t>
  </si>
  <si>
    <t>PASHUPATINAGAR</t>
  </si>
  <si>
    <t>MANTHALI</t>
  </si>
  <si>
    <t>JIRI DOLAKHA</t>
  </si>
  <si>
    <t>MAINAPOKHARI DOLAKHA</t>
  </si>
  <si>
    <t>SULICHAUR</t>
  </si>
  <si>
    <t>BIRATCHOWK</t>
  </si>
  <si>
    <t>KERABARI MORANG</t>
  </si>
  <si>
    <t>DUMKIBAS</t>
  </si>
  <si>
    <t>CHORMARA</t>
  </si>
  <si>
    <t>SALLERI (SOLU)</t>
  </si>
  <si>
    <t>DIKTEL KHOTANG</t>
  </si>
  <si>
    <t>MARTADI</t>
  </si>
  <si>
    <t>MANGALSEN</t>
  </si>
  <si>
    <t>KAMAL BAZAR</t>
  </si>
  <si>
    <t>TAMNAGAR</t>
  </si>
  <si>
    <t>LUMBINI BAZAR</t>
  </si>
  <si>
    <t>TUMLINGTAR</t>
  </si>
  <si>
    <t>CHAINPUR SANKHUWASABHA</t>
  </si>
  <si>
    <t>KERKHA JHAPA</t>
  </si>
  <si>
    <t>SHIVAGUNJ JHAPA</t>
  </si>
  <si>
    <t>AANBU KHAIRENI TANAHU</t>
  </si>
  <si>
    <t>per order cost</t>
  </si>
  <si>
    <t>server charge</t>
  </si>
  <si>
    <t>DT roll charge</t>
  </si>
  <si>
    <t>shipment sack</t>
  </si>
  <si>
    <t>branch visit</t>
  </si>
  <si>
    <t>audit tax</t>
  </si>
  <si>
    <t>Month</t>
  </si>
  <si>
    <t>Asar</t>
  </si>
  <si>
    <t>Year</t>
  </si>
  <si>
    <t>Distributed expenses</t>
  </si>
  <si>
    <t>sms charge</t>
  </si>
  <si>
    <t>DT Roll Charge</t>
  </si>
  <si>
    <t>Server Charge</t>
  </si>
  <si>
    <t>Email Charge</t>
  </si>
  <si>
    <t>SMS Charge</t>
  </si>
  <si>
    <t>Shipment Sack</t>
  </si>
  <si>
    <t>Branch Visit</t>
  </si>
  <si>
    <t>Audit Tax</t>
  </si>
  <si>
    <t>Fuel Charge</t>
  </si>
  <si>
    <t>Vehicle Charge</t>
  </si>
  <si>
    <t>Total expense</t>
  </si>
  <si>
    <t>Branch Name</t>
  </si>
  <si>
    <t>Main Branch</t>
  </si>
  <si>
    <t>Total Asset Cost</t>
  </si>
  <si>
    <t>Roomrent</t>
  </si>
  <si>
    <t>Branch Expense</t>
  </si>
  <si>
    <t>Topup</t>
  </si>
  <si>
    <t>Logistic Pay</t>
  </si>
  <si>
    <t>Extra Mileage</t>
  </si>
  <si>
    <t>Employee</t>
  </si>
  <si>
    <t>Airline Bus Charge</t>
  </si>
  <si>
    <t>% total order</t>
  </si>
  <si>
    <t>Total Expense</t>
  </si>
  <si>
    <t>id</t>
  </si>
  <si>
    <t>name</t>
  </si>
  <si>
    <t>branch_type</t>
  </si>
  <si>
    <t>GAURIGANJ</t>
  </si>
  <si>
    <t>sub-branch</t>
  </si>
  <si>
    <t>main-branch</t>
  </si>
  <si>
    <t>JHAPA BAZAR</t>
  </si>
  <si>
    <t>JUMLA KHALANGA</t>
  </si>
  <si>
    <t>NAGDHUNGA</t>
  </si>
  <si>
    <t>SURUNGA</t>
  </si>
  <si>
    <t>SHREE ANTU</t>
  </si>
  <si>
    <t>JUGEDI CHITWAN</t>
  </si>
  <si>
    <t>SANKHU</t>
  </si>
  <si>
    <t>TINGLA (SOLU)</t>
  </si>
  <si>
    <t>TRISHULI</t>
  </si>
  <si>
    <t>BATTAR BAZAR</t>
  </si>
  <si>
    <t>BIDUR</t>
  </si>
  <si>
    <t>MALEKHU</t>
  </si>
  <si>
    <t>DHARAN</t>
  </si>
  <si>
    <t>KAKARBHITTA</t>
  </si>
  <si>
    <t>RETURN HEAD OFFICE OLD</t>
  </si>
  <si>
    <t>BANDIPUR TANAHUN</t>
  </si>
  <si>
    <t>MEGHAULI CHITWAN</t>
  </si>
  <si>
    <t>GAJURI</t>
  </si>
  <si>
    <t>KHURKOT</t>
  </si>
  <si>
    <t>RETURN HEAD OFFICE</t>
  </si>
  <si>
    <t>GAURADAHA</t>
  </si>
  <si>
    <t>CHANGUNARAYAN BHAKTAPUR</t>
  </si>
  <si>
    <t>SATTI BAZAR</t>
  </si>
  <si>
    <t>DASDHUNGA</t>
  </si>
  <si>
    <t>RANKE</t>
  </si>
  <si>
    <t>SOMBARE MORANG</t>
  </si>
  <si>
    <t>RAMAILO MORANG</t>
  </si>
  <si>
    <t>KANEPOKHARI</t>
  </si>
  <si>
    <t>HEAD OFFICE (KATHMANDU)</t>
  </si>
  <si>
    <t>NAGARKOT</t>
  </si>
  <si>
    <t>DHUNCHE RASUWA</t>
  </si>
  <si>
    <t>GALCHI</t>
  </si>
  <si>
    <t>MUSIKOT</t>
  </si>
  <si>
    <t>KALAIYA</t>
  </si>
  <si>
    <t>NAUBISE</t>
  </si>
  <si>
    <t>SHREENAGAR SALYAN</t>
  </si>
  <si>
    <t>LALBANDI</t>
  </si>
  <si>
    <t>JOGIKUTI</t>
  </si>
  <si>
    <t>JAGATPUR CHITWAN</t>
  </si>
  <si>
    <t>PYUTHAN KHALANGA</t>
  </si>
  <si>
    <t>HEAD OFFICE (BHAKTAPUR)</t>
  </si>
  <si>
    <t>HEAD OFFICE (LALITPUR)</t>
  </si>
  <si>
    <t>TAULIHAWA</t>
  </si>
  <si>
    <t>SANDHIKHARKA</t>
  </si>
  <si>
    <t>TIKAPUR</t>
  </si>
  <si>
    <t>HARKAPUR 16 NO</t>
  </si>
  <si>
    <t>PADAMPUR CHITWAN</t>
  </si>
  <si>
    <t>LELE LALITPUR</t>
  </si>
  <si>
    <t>BAHRABISE</t>
  </si>
  <si>
    <t>DAIJEE KANCHANPUR</t>
  </si>
  <si>
    <t>MAHARAJGANJ KAPILBASTU</t>
  </si>
  <si>
    <t>TAPLEJUNG BAZAR</t>
  </si>
  <si>
    <t>DAILEKH BAZAR</t>
  </si>
  <si>
    <t>LEKHNATH</t>
  </si>
  <si>
    <t>PANAUTI</t>
  </si>
  <si>
    <t>JAJARKOT KHALANGA</t>
  </si>
  <si>
    <t>DHADING BESI</t>
  </si>
  <si>
    <t>total order</t>
  </si>
  <si>
    <t>brach</t>
  </si>
  <si>
    <t>jdjd</t>
  </si>
  <si>
    <t>Sack size</t>
  </si>
  <si>
    <t>Arrived order</t>
  </si>
  <si>
    <t>Delivered orders</t>
  </si>
  <si>
    <t>Returned Delivered</t>
  </si>
  <si>
    <t>Sub Branch</t>
  </si>
  <si>
    <t>sticker Charge</t>
  </si>
  <si>
    <t>wada tax</t>
  </si>
  <si>
    <t>Total order</t>
  </si>
  <si>
    <t>sack amount</t>
  </si>
  <si>
    <t>medium</t>
  </si>
  <si>
    <t>large</t>
  </si>
  <si>
    <t>per kg</t>
  </si>
  <si>
    <t>number of sack per kg</t>
  </si>
  <si>
    <t>10 pc</t>
  </si>
  <si>
    <t>235 rs</t>
  </si>
  <si>
    <t>7 pc</t>
  </si>
  <si>
    <t>Dt roll per pc</t>
  </si>
  <si>
    <t>650rs</t>
  </si>
  <si>
    <t>282.5 rs</t>
  </si>
  <si>
    <t>tape per pc</t>
  </si>
  <si>
    <t>tape charge</t>
  </si>
  <si>
    <t>total kg</t>
  </si>
  <si>
    <t>Wada Tax</t>
  </si>
  <si>
    <t>ID</t>
  </si>
  <si>
    <t>Airline charge</t>
  </si>
  <si>
    <t>Nepalgunz</t>
  </si>
  <si>
    <t>65 per kg</t>
  </si>
  <si>
    <t>shree</t>
  </si>
  <si>
    <t>Dhangadi</t>
  </si>
  <si>
    <t>80 per kg</t>
  </si>
  <si>
    <t>surkhet</t>
  </si>
  <si>
    <t>100 per kg</t>
  </si>
  <si>
    <t>bhadrapur</t>
  </si>
  <si>
    <t>55 per kg</t>
  </si>
  <si>
    <t>yeti</t>
  </si>
  <si>
    <t>35 packet</t>
  </si>
  <si>
    <t>28 packet</t>
  </si>
  <si>
    <t>1=200 sack</t>
  </si>
  <si>
    <t>cable tie</t>
  </si>
  <si>
    <t>marker</t>
  </si>
  <si>
    <t>cable tie 4 packet daily</t>
  </si>
  <si>
    <t>marker 6 pc daily</t>
  </si>
  <si>
    <t>0.866 per pc amount</t>
  </si>
  <si>
    <t>1=750 packet</t>
  </si>
  <si>
    <t>fuel expense</t>
  </si>
  <si>
    <t>vehicle expense</t>
  </si>
  <si>
    <t>2 wheeler pickup fuel</t>
  </si>
  <si>
    <t>bus charge</t>
  </si>
  <si>
    <t>gbl vehicle charge</t>
  </si>
  <si>
    <t xml:space="preserve"> </t>
  </si>
  <si>
    <t>pickup fuel charge</t>
  </si>
  <si>
    <t>gbl fuel charge</t>
  </si>
  <si>
    <t>Gbl vehicle zone</t>
  </si>
  <si>
    <t>vehicle zone</t>
  </si>
  <si>
    <t>105 per packet</t>
  </si>
  <si>
    <t>kitchen</t>
  </si>
  <si>
    <t>fuel</t>
  </si>
  <si>
    <t>Gbl vehicle branch</t>
  </si>
  <si>
    <t>for gbl vehicle %</t>
  </si>
  <si>
    <t>marker charge</t>
  </si>
  <si>
    <t>Delivered order</t>
  </si>
  <si>
    <t>Total kg</t>
  </si>
  <si>
    <t>% gbl vehicle</t>
  </si>
  <si>
    <t>Logistic pay</t>
  </si>
  <si>
    <t>Room Rent</t>
  </si>
  <si>
    <t>Bus charge</t>
  </si>
  <si>
    <t>Airlines charge</t>
  </si>
  <si>
    <t>from ktm to branch km</t>
  </si>
  <si>
    <t>Returned order</t>
  </si>
  <si>
    <t>DULEGAUNDA</t>
  </si>
  <si>
    <t>LEKHANTH</t>
  </si>
  <si>
    <t>SYANGJYA</t>
  </si>
  <si>
    <t>sundarbazar</t>
  </si>
  <si>
    <t>SYANGJYA PUTALIBAZAR</t>
  </si>
  <si>
    <t>Returned delivered</t>
  </si>
  <si>
    <t>galkot</t>
  </si>
  <si>
    <t>burtibang</t>
  </si>
  <si>
    <t>duipiple</t>
  </si>
  <si>
    <t>Bhimad Tanhuu</t>
  </si>
  <si>
    <t>jomsom</t>
  </si>
  <si>
    <t>darwang mygdi</t>
  </si>
  <si>
    <t>Hemja</t>
  </si>
  <si>
    <t>kaski Naudanda</t>
  </si>
  <si>
    <t>palungtar</t>
  </si>
  <si>
    <t>Bandipur Tanhu</t>
  </si>
  <si>
    <t>Nayapul kusma</t>
  </si>
  <si>
    <t>BHAIRAWA</t>
  </si>
  <si>
    <t>SANDHIKHARK</t>
  </si>
  <si>
    <t>RAJAHAR</t>
  </si>
  <si>
    <t>BHAKUNDEBESI</t>
  </si>
  <si>
    <t>MALANGWA/GAUR</t>
  </si>
  <si>
    <t>CHAPUR</t>
  </si>
  <si>
    <t>BIRANTNAGAR</t>
  </si>
  <si>
    <t>GAURADHA</t>
  </si>
  <si>
    <t>NARAYANGHAT</t>
  </si>
  <si>
    <t>4 NO: JEETPUR</t>
  </si>
  <si>
    <t>RAMPUR- PALPA</t>
  </si>
  <si>
    <t>MANHARI MAKWANPUR</t>
  </si>
  <si>
    <t>BHALUBHANG</t>
  </si>
  <si>
    <t>RAJHAR NAW</t>
  </si>
  <si>
    <t>By Bus</t>
  </si>
  <si>
    <t>By bus/gbl van</t>
  </si>
  <si>
    <t>by air</t>
  </si>
  <si>
    <t>branch Name</t>
  </si>
  <si>
    <t>CHAINPUR SANKHUWASABHA3-5</t>
  </si>
  <si>
    <t>TINGLA (SOLU)3-5</t>
  </si>
  <si>
    <t>MANMA4-6</t>
  </si>
  <si>
    <t>MARTADI3-5</t>
  </si>
  <si>
    <t>GETA KAILALI</t>
  </si>
  <si>
    <t>GODAWARI KAILALI</t>
  </si>
  <si>
    <t>HASULIYA KAILALI</t>
  </si>
  <si>
    <t>BRAHMADEV BAZAR</t>
  </si>
  <si>
    <t>DODHARA CHANDANI KANCHANPUR3-5</t>
  </si>
  <si>
    <t>Branch name</t>
  </si>
  <si>
    <t>by medium</t>
  </si>
  <si>
    <t>By Air</t>
  </si>
  <si>
    <t>Total Kg</t>
  </si>
  <si>
    <t>SYANGJYA- PUTALIBAZAR</t>
  </si>
  <si>
    <t>SUNDARBAZAR</t>
  </si>
  <si>
    <t>total income</t>
  </si>
  <si>
    <t>profit/loss</t>
  </si>
  <si>
    <t>NULL</t>
  </si>
  <si>
    <t>employee salary</t>
  </si>
  <si>
    <t>branch name</t>
  </si>
  <si>
    <t>1 % total asset cost</t>
  </si>
  <si>
    <t>Total kg by gbl van</t>
  </si>
  <si>
    <t>% Total kg by gbl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</si>
</sst>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0"/>
      <color theme="1"/>
      <name val="Oswald"/>
    </font>
    <font>
      <sz val="10"/>
      <color theme="1"/>
      <name val="Calibri"/>
      <family val="2"/>
      <scheme val="minor"/>
    </font>
    <font>
      <sz val="10"/>
      <color theme="1"/>
      <name val="Docs-Oswald"/>
    </font>
    <font>
      <sz val="11"/>
      <color rgb="FF43434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2" fillId="0" borderId="0" xfId="0" applyFont="1"/>
    <xf numFmtId="0" fontId="0" fillId="0" borderId="0" xfId="0" applyFill="1" applyAlignment="1">
      <alignment vertical="center"/>
    </xf>
    <xf numFmtId="0" fontId="4" fillId="0" borderId="0" xfId="0" applyFont="1" applyAlignment="1"/>
    <xf numFmtId="0" fontId="5" fillId="0" borderId="0" xfId="0" applyFont="1" applyAlignment="1"/>
    <xf numFmtId="2" fontId="0" fillId="0" borderId="0" xfId="0" applyNumberFormat="1"/>
    <xf numFmtId="0" fontId="5" fillId="0" borderId="0" xfId="0" applyFont="1" applyFill="1" applyAlignment="1"/>
    <xf numFmtId="0" fontId="0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/>
    <xf numFmtId="0" fontId="0" fillId="0" borderId="0" xfId="0" applyBorder="1"/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" fontId="0" fillId="0" borderId="0" xfId="0" applyNumberFormat="1"/>
    <xf numFmtId="1" fontId="0" fillId="0" borderId="0" xfId="0" applyNumberFormat="1" applyFill="1"/>
  </cellXfs>
  <cellStyles count="1">
    <cellStyle name="Normal" xfId="0" builtinId="0"/>
  </cellStyles>
  <dxfs count="8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AUBESI\Downloads\branch_order_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er%20order%20expense/all%20in%20on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3">
          <cell r="B3" t="str">
            <v>BHADRAPUR</v>
          </cell>
          <cell r="C3">
            <v>992</v>
          </cell>
          <cell r="D3">
            <v>0</v>
          </cell>
          <cell r="E3">
            <v>0</v>
          </cell>
          <cell r="F3">
            <v>80</v>
          </cell>
          <cell r="G3">
            <v>8.064516129032258</v>
          </cell>
          <cell r="H3">
            <v>912</v>
          </cell>
        </row>
        <row r="4">
          <cell r="B4" t="str">
            <v>BIRATCHOWK</v>
          </cell>
          <cell r="C4">
            <v>944</v>
          </cell>
          <cell r="D4">
            <v>0</v>
          </cell>
          <cell r="E4">
            <v>0</v>
          </cell>
          <cell r="F4">
            <v>114</v>
          </cell>
          <cell r="G4">
            <v>12.07627118644068</v>
          </cell>
          <cell r="H4">
            <v>830</v>
          </cell>
        </row>
        <row r="5">
          <cell r="B5" t="str">
            <v>BIRATNAGAR</v>
          </cell>
          <cell r="C5">
            <v>4971</v>
          </cell>
          <cell r="D5">
            <v>0</v>
          </cell>
          <cell r="E5">
            <v>0</v>
          </cell>
          <cell r="F5">
            <v>567</v>
          </cell>
          <cell r="G5">
            <v>11.40615570307785</v>
          </cell>
          <cell r="H5">
            <v>4404</v>
          </cell>
        </row>
        <row r="6">
          <cell r="B6" t="str">
            <v>BIRTAMOD</v>
          </cell>
          <cell r="C6">
            <v>4313</v>
          </cell>
          <cell r="D6">
            <v>0</v>
          </cell>
          <cell r="E6">
            <v>0</v>
          </cell>
          <cell r="F6">
            <v>434</v>
          </cell>
          <cell r="G6">
            <v>10.062601437514489</v>
          </cell>
          <cell r="H6">
            <v>3879</v>
          </cell>
        </row>
        <row r="7">
          <cell r="B7" t="str">
            <v>CHARAALI</v>
          </cell>
          <cell r="C7">
            <v>352</v>
          </cell>
          <cell r="D7">
            <v>0</v>
          </cell>
          <cell r="E7">
            <v>0</v>
          </cell>
          <cell r="F7">
            <v>39</v>
          </cell>
          <cell r="G7">
            <v>11.07954545454546</v>
          </cell>
          <cell r="H7">
            <v>313</v>
          </cell>
        </row>
        <row r="8">
          <cell r="B8" t="str">
            <v>DAMAK</v>
          </cell>
          <cell r="C8">
            <v>2996</v>
          </cell>
          <cell r="D8">
            <v>0</v>
          </cell>
          <cell r="E8">
            <v>0</v>
          </cell>
          <cell r="F8">
            <v>328</v>
          </cell>
          <cell r="G8">
            <v>10.9479305740988</v>
          </cell>
          <cell r="H8">
            <v>2668</v>
          </cell>
        </row>
        <row r="9">
          <cell r="B9" t="str">
            <v>DHANKUTA</v>
          </cell>
          <cell r="C9">
            <v>521</v>
          </cell>
          <cell r="D9">
            <v>0</v>
          </cell>
          <cell r="E9">
            <v>0</v>
          </cell>
          <cell r="F9">
            <v>49</v>
          </cell>
          <cell r="G9">
            <v>9.4049904030710181</v>
          </cell>
          <cell r="H9">
            <v>472</v>
          </cell>
        </row>
        <row r="10">
          <cell r="B10" t="str">
            <v>DHARAN</v>
          </cell>
          <cell r="C10">
            <v>4596</v>
          </cell>
          <cell r="D10">
            <v>0</v>
          </cell>
          <cell r="E10">
            <v>0</v>
          </cell>
          <cell r="F10">
            <v>274</v>
          </cell>
          <cell r="G10">
            <v>5.9617058311575279</v>
          </cell>
          <cell r="H10">
            <v>4322</v>
          </cell>
        </row>
        <row r="11">
          <cell r="B11" t="str">
            <v>DHULABARI</v>
          </cell>
          <cell r="C11">
            <v>640</v>
          </cell>
          <cell r="D11">
            <v>0</v>
          </cell>
          <cell r="E11">
            <v>0</v>
          </cell>
          <cell r="F11">
            <v>72</v>
          </cell>
          <cell r="G11">
            <v>11.25</v>
          </cell>
          <cell r="H11">
            <v>568</v>
          </cell>
        </row>
        <row r="12">
          <cell r="B12" t="str">
            <v>DUHABI</v>
          </cell>
          <cell r="C12">
            <v>396</v>
          </cell>
          <cell r="D12">
            <v>0</v>
          </cell>
          <cell r="E12">
            <v>0</v>
          </cell>
          <cell r="F12">
            <v>62</v>
          </cell>
          <cell r="G12">
            <v>15.656565656565659</v>
          </cell>
          <cell r="H12">
            <v>334</v>
          </cell>
        </row>
        <row r="13">
          <cell r="B13" t="str">
            <v>GAIGHAT</v>
          </cell>
          <cell r="C13">
            <v>1312</v>
          </cell>
          <cell r="D13">
            <v>0</v>
          </cell>
          <cell r="E13">
            <v>0</v>
          </cell>
          <cell r="F13">
            <v>165</v>
          </cell>
          <cell r="G13">
            <v>12.57621951219512</v>
          </cell>
          <cell r="H13">
            <v>1147</v>
          </cell>
        </row>
        <row r="14">
          <cell r="B14" t="str">
            <v>ILLAM</v>
          </cell>
          <cell r="C14">
            <v>997</v>
          </cell>
          <cell r="D14">
            <v>0</v>
          </cell>
          <cell r="E14">
            <v>0</v>
          </cell>
          <cell r="F14">
            <v>93</v>
          </cell>
          <cell r="G14">
            <v>9.3279839518555683</v>
          </cell>
          <cell r="H14">
            <v>904</v>
          </cell>
        </row>
        <row r="15">
          <cell r="B15" t="str">
            <v>INARUWA</v>
          </cell>
          <cell r="C15">
            <v>1050</v>
          </cell>
          <cell r="D15">
            <v>0</v>
          </cell>
          <cell r="E15">
            <v>0</v>
          </cell>
          <cell r="F15">
            <v>173</v>
          </cell>
          <cell r="G15">
            <v>16.476190476190471</v>
          </cell>
          <cell r="H15">
            <v>877</v>
          </cell>
        </row>
        <row r="16">
          <cell r="B16" t="str">
            <v>ITAHARI</v>
          </cell>
          <cell r="C16">
            <v>4974</v>
          </cell>
          <cell r="D16">
            <v>0</v>
          </cell>
          <cell r="E16">
            <v>0</v>
          </cell>
          <cell r="F16">
            <v>475</v>
          </cell>
          <cell r="G16">
            <v>9.5496582227583442</v>
          </cell>
          <cell r="H16">
            <v>4499</v>
          </cell>
        </row>
        <row r="17">
          <cell r="B17" t="str">
            <v>KAKARBHITTA</v>
          </cell>
          <cell r="C17">
            <v>952</v>
          </cell>
          <cell r="D17">
            <v>0</v>
          </cell>
          <cell r="E17">
            <v>0</v>
          </cell>
          <cell r="F17">
            <v>127</v>
          </cell>
          <cell r="G17">
            <v>13.34033613445378</v>
          </cell>
          <cell r="H17">
            <v>825</v>
          </cell>
        </row>
        <row r="18">
          <cell r="B18" t="str">
            <v>PHIDIM</v>
          </cell>
          <cell r="C18">
            <v>1253</v>
          </cell>
          <cell r="D18">
            <v>0</v>
          </cell>
          <cell r="E18">
            <v>0</v>
          </cell>
          <cell r="F18">
            <v>142</v>
          </cell>
          <cell r="G18">
            <v>11.332801276935349</v>
          </cell>
          <cell r="H18">
            <v>1111</v>
          </cell>
        </row>
        <row r="19">
          <cell r="B19" t="str">
            <v>RANGELI</v>
          </cell>
          <cell r="C19">
            <v>442</v>
          </cell>
          <cell r="D19">
            <v>0</v>
          </cell>
          <cell r="E19">
            <v>0</v>
          </cell>
          <cell r="F19">
            <v>55</v>
          </cell>
          <cell r="G19">
            <v>12.44343891402715</v>
          </cell>
          <cell r="H19">
            <v>387</v>
          </cell>
        </row>
        <row r="20">
          <cell r="B20" t="str">
            <v>SURUNGA</v>
          </cell>
          <cell r="C20">
            <v>738</v>
          </cell>
          <cell r="D20">
            <v>0</v>
          </cell>
          <cell r="E20">
            <v>0</v>
          </cell>
          <cell r="F20">
            <v>69</v>
          </cell>
          <cell r="G20">
            <v>9.3495934959349594</v>
          </cell>
          <cell r="H20">
            <v>669</v>
          </cell>
        </row>
        <row r="21">
          <cell r="B21" t="str">
            <v>URALABARI</v>
          </cell>
          <cell r="C21">
            <v>1048</v>
          </cell>
          <cell r="D21">
            <v>0</v>
          </cell>
          <cell r="E21">
            <v>0</v>
          </cell>
          <cell r="F21">
            <v>86</v>
          </cell>
          <cell r="G21">
            <v>8.2061068702290072</v>
          </cell>
          <cell r="H21">
            <v>962</v>
          </cell>
        </row>
        <row r="22">
          <cell r="B22" t="str">
            <v>HILE</v>
          </cell>
          <cell r="C22">
            <v>452</v>
          </cell>
          <cell r="D22">
            <v>0</v>
          </cell>
          <cell r="E22">
            <v>0</v>
          </cell>
          <cell r="F22">
            <v>62</v>
          </cell>
          <cell r="G22">
            <v>13.71681415929203</v>
          </cell>
          <cell r="H22">
            <v>390</v>
          </cell>
        </row>
        <row r="23">
          <cell r="B23" t="str">
            <v>TAPLEJUNG BAZAR</v>
          </cell>
          <cell r="C23">
            <v>1079</v>
          </cell>
          <cell r="D23">
            <v>0</v>
          </cell>
          <cell r="E23">
            <v>0</v>
          </cell>
          <cell r="F23">
            <v>182</v>
          </cell>
          <cell r="G23">
            <v>16.867469879518069</v>
          </cell>
          <cell r="H23">
            <v>897</v>
          </cell>
        </row>
        <row r="24">
          <cell r="B24" t="str">
            <v>PATHARI</v>
          </cell>
          <cell r="C24">
            <v>929</v>
          </cell>
          <cell r="D24">
            <v>0</v>
          </cell>
          <cell r="E24">
            <v>0</v>
          </cell>
          <cell r="F24">
            <v>81</v>
          </cell>
          <cell r="G24">
            <v>8.7190527448869748</v>
          </cell>
          <cell r="H24">
            <v>848</v>
          </cell>
        </row>
        <row r="25">
          <cell r="B25" t="str">
            <v>FIKKAL</v>
          </cell>
          <cell r="C25">
            <v>783</v>
          </cell>
          <cell r="D25">
            <v>0</v>
          </cell>
          <cell r="E25">
            <v>0</v>
          </cell>
          <cell r="F25">
            <v>47</v>
          </cell>
          <cell r="G25">
            <v>6.0025542784163468</v>
          </cell>
          <cell r="H25">
            <v>736</v>
          </cell>
        </row>
        <row r="26">
          <cell r="B26" t="str">
            <v>KATARI</v>
          </cell>
          <cell r="C26">
            <v>496</v>
          </cell>
          <cell r="D26">
            <v>0</v>
          </cell>
          <cell r="E26">
            <v>0</v>
          </cell>
          <cell r="F26">
            <v>110</v>
          </cell>
          <cell r="G26">
            <v>22.177419354838712</v>
          </cell>
          <cell r="H26">
            <v>386</v>
          </cell>
        </row>
        <row r="27">
          <cell r="B27" t="str">
            <v>GAURADAHA</v>
          </cell>
          <cell r="C27">
            <v>405</v>
          </cell>
          <cell r="D27">
            <v>0</v>
          </cell>
          <cell r="E27">
            <v>0</v>
          </cell>
          <cell r="F27">
            <v>51</v>
          </cell>
          <cell r="G27">
            <v>12.59259259259259</v>
          </cell>
          <cell r="H27">
            <v>354</v>
          </cell>
        </row>
        <row r="28">
          <cell r="B28" t="str">
            <v>JIRIKHIMTI</v>
          </cell>
          <cell r="C28">
            <v>62</v>
          </cell>
          <cell r="D28">
            <v>0</v>
          </cell>
          <cell r="E28">
            <v>0</v>
          </cell>
          <cell r="F28">
            <v>10</v>
          </cell>
          <cell r="G28">
            <v>16.12903225806452</v>
          </cell>
          <cell r="H28">
            <v>52</v>
          </cell>
        </row>
        <row r="29">
          <cell r="B29" t="str">
            <v>BELBARI</v>
          </cell>
          <cell r="C29">
            <v>1062</v>
          </cell>
          <cell r="D29">
            <v>0</v>
          </cell>
          <cell r="E29">
            <v>0</v>
          </cell>
          <cell r="F29">
            <v>117</v>
          </cell>
          <cell r="G29">
            <v>11.01694915254237</v>
          </cell>
          <cell r="H29">
            <v>945</v>
          </cell>
        </row>
        <row r="30">
          <cell r="B30" t="str">
            <v>MYANGLUNG BAZAR</v>
          </cell>
          <cell r="C30">
            <v>275</v>
          </cell>
          <cell r="D30">
            <v>0</v>
          </cell>
          <cell r="E30">
            <v>0</v>
          </cell>
          <cell r="F30">
            <v>38</v>
          </cell>
          <cell r="G30">
            <v>13.81818181818182</v>
          </cell>
          <cell r="H30">
            <v>237</v>
          </cell>
        </row>
        <row r="31">
          <cell r="B31" t="str">
            <v>TINGLA (SOLU)</v>
          </cell>
          <cell r="C31">
            <v>33</v>
          </cell>
          <cell r="D31">
            <v>0</v>
          </cell>
          <cell r="E31">
            <v>0</v>
          </cell>
          <cell r="F31">
            <v>19</v>
          </cell>
          <cell r="G31">
            <v>57.575757575757578</v>
          </cell>
          <cell r="H31">
            <v>14</v>
          </cell>
        </row>
        <row r="32">
          <cell r="B32" t="str">
            <v>SALLERI (SOLU)</v>
          </cell>
          <cell r="C32">
            <v>473</v>
          </cell>
          <cell r="D32">
            <v>0</v>
          </cell>
          <cell r="E32">
            <v>0</v>
          </cell>
          <cell r="F32">
            <v>68</v>
          </cell>
          <cell r="G32">
            <v>14.37632135306554</v>
          </cell>
          <cell r="H32">
            <v>405</v>
          </cell>
        </row>
        <row r="33">
          <cell r="B33" t="str">
            <v>BANIYANI JHAPA</v>
          </cell>
          <cell r="C33">
            <v>123</v>
          </cell>
          <cell r="D33">
            <v>0</v>
          </cell>
          <cell r="E33">
            <v>0</v>
          </cell>
          <cell r="F33">
            <v>13</v>
          </cell>
          <cell r="G33">
            <v>10.56910569105691</v>
          </cell>
          <cell r="H33">
            <v>110</v>
          </cell>
        </row>
        <row r="34">
          <cell r="B34" t="str">
            <v>MADHUMALLA MORANG</v>
          </cell>
          <cell r="C34">
            <v>249</v>
          </cell>
          <cell r="D34">
            <v>0</v>
          </cell>
          <cell r="E34">
            <v>0</v>
          </cell>
          <cell r="F34">
            <v>20</v>
          </cell>
          <cell r="G34">
            <v>8.0321285140562253</v>
          </cell>
          <cell r="H34">
            <v>229</v>
          </cell>
        </row>
        <row r="35">
          <cell r="B35" t="str">
            <v>RAJGADH JHAPA</v>
          </cell>
          <cell r="C35">
            <v>111</v>
          </cell>
          <cell r="D35">
            <v>0</v>
          </cell>
          <cell r="E35">
            <v>0</v>
          </cell>
          <cell r="F35">
            <v>15</v>
          </cell>
          <cell r="G35">
            <v>13.51351351351351</v>
          </cell>
          <cell r="H35">
            <v>96</v>
          </cell>
        </row>
        <row r="36">
          <cell r="B36" t="str">
            <v>NEPALTAR ILLAM</v>
          </cell>
          <cell r="C36">
            <v>101</v>
          </cell>
          <cell r="D36">
            <v>0</v>
          </cell>
          <cell r="E36">
            <v>0</v>
          </cell>
          <cell r="F36">
            <v>16</v>
          </cell>
          <cell r="G36">
            <v>15.84158415841584</v>
          </cell>
          <cell r="H36">
            <v>85</v>
          </cell>
        </row>
        <row r="37">
          <cell r="B37" t="str">
            <v>BUDHABARE</v>
          </cell>
          <cell r="C37">
            <v>671</v>
          </cell>
          <cell r="D37">
            <v>0</v>
          </cell>
          <cell r="E37">
            <v>0</v>
          </cell>
          <cell r="F37">
            <v>50</v>
          </cell>
          <cell r="G37">
            <v>7.4515648286140088</v>
          </cell>
          <cell r="H37">
            <v>621</v>
          </cell>
        </row>
        <row r="38">
          <cell r="B38" t="str">
            <v>GAURIGANJ</v>
          </cell>
          <cell r="C38">
            <v>169</v>
          </cell>
          <cell r="D38">
            <v>0</v>
          </cell>
          <cell r="E38">
            <v>0</v>
          </cell>
          <cell r="F38">
            <v>25</v>
          </cell>
          <cell r="G38">
            <v>14.79289940828402</v>
          </cell>
          <cell r="H38">
            <v>144</v>
          </cell>
        </row>
        <row r="39">
          <cell r="B39" t="str">
            <v>OKHALDHUNGA</v>
          </cell>
          <cell r="C39">
            <v>385</v>
          </cell>
          <cell r="D39">
            <v>0</v>
          </cell>
          <cell r="E39">
            <v>0</v>
          </cell>
          <cell r="F39">
            <v>69</v>
          </cell>
          <cell r="G39">
            <v>17.922077922077921</v>
          </cell>
          <cell r="H39">
            <v>316</v>
          </cell>
        </row>
        <row r="40">
          <cell r="B40" t="str">
            <v>KECHANA JHAPA</v>
          </cell>
          <cell r="C40">
            <v>6</v>
          </cell>
          <cell r="D40">
            <v>0</v>
          </cell>
          <cell r="E40">
            <v>0</v>
          </cell>
          <cell r="F40">
            <v>4</v>
          </cell>
          <cell r="G40">
            <v>66.666666666666657</v>
          </cell>
          <cell r="H40">
            <v>2</v>
          </cell>
        </row>
        <row r="41">
          <cell r="B41" t="str">
            <v>SANISCHARE JHAPA</v>
          </cell>
          <cell r="C41">
            <v>186</v>
          </cell>
          <cell r="D41">
            <v>0</v>
          </cell>
          <cell r="E41">
            <v>0</v>
          </cell>
          <cell r="F41">
            <v>23</v>
          </cell>
          <cell r="G41">
            <v>12.36559139784946</v>
          </cell>
          <cell r="H41">
            <v>163</v>
          </cell>
        </row>
        <row r="42">
          <cell r="B42" t="str">
            <v>LAXMIPUR JHAPA</v>
          </cell>
          <cell r="C42">
            <v>111</v>
          </cell>
          <cell r="D42">
            <v>0</v>
          </cell>
          <cell r="E42">
            <v>0</v>
          </cell>
          <cell r="F42">
            <v>15</v>
          </cell>
          <cell r="G42">
            <v>13.51351351351351</v>
          </cell>
          <cell r="H42">
            <v>96</v>
          </cell>
        </row>
        <row r="43">
          <cell r="B43" t="str">
            <v>KHUDUNABARI JHAPA</v>
          </cell>
          <cell r="C43">
            <v>121</v>
          </cell>
          <cell r="D43">
            <v>0</v>
          </cell>
          <cell r="E43">
            <v>0</v>
          </cell>
          <cell r="F43">
            <v>13</v>
          </cell>
          <cell r="G43">
            <v>10.743801652892561</v>
          </cell>
          <cell r="H43">
            <v>108</v>
          </cell>
        </row>
        <row r="44">
          <cell r="B44" t="str">
            <v>HALDIBARI JHAPA</v>
          </cell>
          <cell r="C44">
            <v>146</v>
          </cell>
          <cell r="D44">
            <v>0</v>
          </cell>
          <cell r="E44">
            <v>0</v>
          </cell>
          <cell r="F44">
            <v>17</v>
          </cell>
          <cell r="G44">
            <v>11.643835616438359</v>
          </cell>
          <cell r="H44">
            <v>129</v>
          </cell>
        </row>
        <row r="45">
          <cell r="B45" t="str">
            <v>BELTAR UDAYAPUR</v>
          </cell>
          <cell r="C45">
            <v>360</v>
          </cell>
          <cell r="D45">
            <v>0</v>
          </cell>
          <cell r="E45">
            <v>0</v>
          </cell>
          <cell r="F45">
            <v>35</v>
          </cell>
          <cell r="G45">
            <v>9.7222222222222232</v>
          </cell>
          <cell r="H45">
            <v>325</v>
          </cell>
        </row>
        <row r="46">
          <cell r="B46" t="str">
            <v>CHAINPUR SANKHUWASABHA</v>
          </cell>
          <cell r="C46">
            <v>310</v>
          </cell>
          <cell r="D46">
            <v>0</v>
          </cell>
          <cell r="E46">
            <v>0</v>
          </cell>
          <cell r="F46">
            <v>47</v>
          </cell>
          <cell r="G46">
            <v>15.161290322580641</v>
          </cell>
          <cell r="H46">
            <v>263</v>
          </cell>
        </row>
        <row r="47">
          <cell r="B47" t="str">
            <v>DIKTEL KHOTANG</v>
          </cell>
          <cell r="C47">
            <v>513</v>
          </cell>
          <cell r="D47">
            <v>0</v>
          </cell>
          <cell r="E47">
            <v>0</v>
          </cell>
          <cell r="F47">
            <v>106</v>
          </cell>
          <cell r="G47">
            <v>20.662768031189081</v>
          </cell>
          <cell r="H47">
            <v>407</v>
          </cell>
        </row>
        <row r="48">
          <cell r="B48" t="str">
            <v>BHOJPUR</v>
          </cell>
          <cell r="C48">
            <v>591</v>
          </cell>
          <cell r="D48">
            <v>0</v>
          </cell>
          <cell r="E48">
            <v>0</v>
          </cell>
          <cell r="F48">
            <v>86</v>
          </cell>
          <cell r="G48">
            <v>14.551607445008459</v>
          </cell>
          <cell r="H48">
            <v>505</v>
          </cell>
        </row>
        <row r="49">
          <cell r="B49" t="str">
            <v>DINGLA BHOJPUR</v>
          </cell>
          <cell r="C49">
            <v>153</v>
          </cell>
          <cell r="D49">
            <v>0</v>
          </cell>
          <cell r="E49">
            <v>0</v>
          </cell>
          <cell r="F49">
            <v>35</v>
          </cell>
          <cell r="G49">
            <v>22.875816993464049</v>
          </cell>
          <cell r="H49">
            <v>118</v>
          </cell>
        </row>
        <row r="50">
          <cell r="B50" t="str">
            <v>KHANDBARI</v>
          </cell>
          <cell r="C50">
            <v>700</v>
          </cell>
          <cell r="D50">
            <v>0</v>
          </cell>
          <cell r="E50">
            <v>0</v>
          </cell>
          <cell r="F50">
            <v>119</v>
          </cell>
          <cell r="G50">
            <v>17</v>
          </cell>
          <cell r="H50">
            <v>581</v>
          </cell>
        </row>
        <row r="51">
          <cell r="B51" t="str">
            <v>JORPOKHARI PANCHTHAR</v>
          </cell>
          <cell r="C51">
            <v>60</v>
          </cell>
          <cell r="D51">
            <v>0</v>
          </cell>
          <cell r="E51">
            <v>0</v>
          </cell>
          <cell r="F51">
            <v>16</v>
          </cell>
          <cell r="G51">
            <v>26.666666666666671</v>
          </cell>
          <cell r="H51">
            <v>44</v>
          </cell>
        </row>
        <row r="52">
          <cell r="B52" t="str">
            <v>JHILJHILE JHAPA</v>
          </cell>
          <cell r="C52">
            <v>570</v>
          </cell>
          <cell r="D52">
            <v>0</v>
          </cell>
          <cell r="E52">
            <v>0</v>
          </cell>
          <cell r="F52">
            <v>38</v>
          </cell>
          <cell r="G52">
            <v>6.666666666666667</v>
          </cell>
          <cell r="H52">
            <v>532</v>
          </cell>
        </row>
        <row r="53">
          <cell r="B53" t="str">
            <v>SIDHUWA DHANKUTA</v>
          </cell>
          <cell r="C53">
            <v>181</v>
          </cell>
          <cell r="D53">
            <v>0</v>
          </cell>
          <cell r="E53">
            <v>0</v>
          </cell>
          <cell r="F53">
            <v>39</v>
          </cell>
          <cell r="G53">
            <v>21.546961325966851</v>
          </cell>
          <cell r="H53">
            <v>142</v>
          </cell>
        </row>
        <row r="54">
          <cell r="B54" t="str">
            <v>CHATARA</v>
          </cell>
          <cell r="C54">
            <v>207</v>
          </cell>
          <cell r="D54">
            <v>0</v>
          </cell>
          <cell r="E54">
            <v>0</v>
          </cell>
          <cell r="F54">
            <v>17</v>
          </cell>
          <cell r="G54">
            <v>8.2125603864734309</v>
          </cell>
          <cell r="H54">
            <v>190</v>
          </cell>
        </row>
        <row r="55">
          <cell r="B55" t="str">
            <v>PASHUPATINAGAR</v>
          </cell>
          <cell r="C55">
            <v>90</v>
          </cell>
          <cell r="D55">
            <v>0</v>
          </cell>
          <cell r="E55">
            <v>0</v>
          </cell>
          <cell r="F55">
            <v>2</v>
          </cell>
          <cell r="G55">
            <v>2.2222222222222219</v>
          </cell>
          <cell r="H55">
            <v>88</v>
          </cell>
        </row>
        <row r="56">
          <cell r="B56" t="str">
            <v>TUMLINGTAR</v>
          </cell>
          <cell r="C56">
            <v>99</v>
          </cell>
          <cell r="D56">
            <v>0</v>
          </cell>
          <cell r="E56">
            <v>0</v>
          </cell>
          <cell r="F56">
            <v>10</v>
          </cell>
          <cell r="G56">
            <v>10.1010101010101</v>
          </cell>
          <cell r="H56">
            <v>89</v>
          </cell>
        </row>
        <row r="57">
          <cell r="B57" t="str">
            <v>LETANG</v>
          </cell>
          <cell r="C57">
            <v>429</v>
          </cell>
          <cell r="D57">
            <v>0</v>
          </cell>
          <cell r="E57">
            <v>0</v>
          </cell>
          <cell r="F57">
            <v>44</v>
          </cell>
          <cell r="G57">
            <v>10.256410256410261</v>
          </cell>
          <cell r="H57">
            <v>385</v>
          </cell>
        </row>
        <row r="58">
          <cell r="B58" t="str">
            <v>KALABANJAR</v>
          </cell>
          <cell r="C58">
            <v>299</v>
          </cell>
          <cell r="D58">
            <v>0</v>
          </cell>
          <cell r="E58">
            <v>0</v>
          </cell>
          <cell r="F58">
            <v>18</v>
          </cell>
          <cell r="G58">
            <v>6.0200668896321066</v>
          </cell>
          <cell r="H58">
            <v>281</v>
          </cell>
        </row>
        <row r="59">
          <cell r="B59" t="str">
            <v>RAMPUR UDAYAPUR</v>
          </cell>
          <cell r="C59">
            <v>198</v>
          </cell>
          <cell r="D59">
            <v>0</v>
          </cell>
          <cell r="E59">
            <v>0</v>
          </cell>
          <cell r="F59">
            <v>29</v>
          </cell>
          <cell r="G59">
            <v>14.646464646464651</v>
          </cell>
          <cell r="H59">
            <v>169</v>
          </cell>
        </row>
        <row r="60">
          <cell r="B60" t="str">
            <v>KERABARI MORANG</v>
          </cell>
          <cell r="C60">
            <v>218</v>
          </cell>
          <cell r="D60">
            <v>0</v>
          </cell>
          <cell r="E60">
            <v>0</v>
          </cell>
          <cell r="F60">
            <v>31</v>
          </cell>
          <cell r="G60">
            <v>14.220183486238531</v>
          </cell>
          <cell r="H60">
            <v>187</v>
          </cell>
        </row>
        <row r="61">
          <cell r="B61" t="str">
            <v>SOMBARE MORANG</v>
          </cell>
          <cell r="C61">
            <v>189</v>
          </cell>
          <cell r="D61">
            <v>0</v>
          </cell>
          <cell r="E61">
            <v>0</v>
          </cell>
          <cell r="F61">
            <v>16</v>
          </cell>
          <cell r="G61">
            <v>8.4656084656084651</v>
          </cell>
          <cell r="H61">
            <v>173</v>
          </cell>
        </row>
        <row r="62">
          <cell r="B62" t="str">
            <v>JHUMKA SUNSARI</v>
          </cell>
          <cell r="C62">
            <v>407</v>
          </cell>
          <cell r="D62">
            <v>0</v>
          </cell>
          <cell r="E62">
            <v>0</v>
          </cell>
          <cell r="F62">
            <v>42</v>
          </cell>
          <cell r="G62">
            <v>10.31941031941032</v>
          </cell>
          <cell r="H62">
            <v>365</v>
          </cell>
        </row>
        <row r="63">
          <cell r="B63" t="str">
            <v>BELDANGI JHAPA</v>
          </cell>
          <cell r="C63">
            <v>71</v>
          </cell>
          <cell r="D63">
            <v>0</v>
          </cell>
          <cell r="E63">
            <v>0</v>
          </cell>
          <cell r="F63">
            <v>8</v>
          </cell>
          <cell r="G63">
            <v>11.26760563380282</v>
          </cell>
          <cell r="H63">
            <v>63</v>
          </cell>
        </row>
        <row r="64">
          <cell r="B64" t="str">
            <v>KERKHA JHAPA</v>
          </cell>
          <cell r="C64">
            <v>188</v>
          </cell>
          <cell r="D64">
            <v>0</v>
          </cell>
          <cell r="E64">
            <v>0</v>
          </cell>
          <cell r="F64">
            <v>14</v>
          </cell>
          <cell r="G64">
            <v>7.4468085106382977</v>
          </cell>
          <cell r="H64">
            <v>174</v>
          </cell>
        </row>
        <row r="65">
          <cell r="B65" t="str">
            <v>BHEDETAR SUNSARI</v>
          </cell>
          <cell r="C65">
            <v>27</v>
          </cell>
          <cell r="D65">
            <v>0</v>
          </cell>
          <cell r="E65">
            <v>0</v>
          </cell>
          <cell r="F65">
            <v>5</v>
          </cell>
          <cell r="G65">
            <v>18.518518518518519</v>
          </cell>
          <cell r="H65">
            <v>22</v>
          </cell>
        </row>
        <row r="66">
          <cell r="B66" t="str">
            <v>BHANTABARI SUNSARI</v>
          </cell>
          <cell r="C66">
            <v>65</v>
          </cell>
          <cell r="D66">
            <v>0</v>
          </cell>
          <cell r="E66">
            <v>0</v>
          </cell>
          <cell r="F66">
            <v>11</v>
          </cell>
          <cell r="G66">
            <v>16.92307692307692</v>
          </cell>
          <cell r="H66">
            <v>54</v>
          </cell>
        </row>
        <row r="67">
          <cell r="B67" t="str">
            <v>SHIVAGUNJ JHAPA</v>
          </cell>
          <cell r="C67">
            <v>63</v>
          </cell>
          <cell r="D67">
            <v>0</v>
          </cell>
          <cell r="E67">
            <v>0</v>
          </cell>
          <cell r="F67">
            <v>7</v>
          </cell>
          <cell r="G67">
            <v>11.111111111111111</v>
          </cell>
          <cell r="H67">
            <v>56</v>
          </cell>
        </row>
        <row r="68">
          <cell r="B68" t="str">
            <v>SHARANMATI JHAPA</v>
          </cell>
          <cell r="C68">
            <v>25</v>
          </cell>
          <cell r="D68">
            <v>0</v>
          </cell>
          <cell r="E68">
            <v>0</v>
          </cell>
          <cell r="F68">
            <v>4</v>
          </cell>
          <cell r="G68">
            <v>16</v>
          </cell>
          <cell r="H68">
            <v>21</v>
          </cell>
        </row>
        <row r="69">
          <cell r="B69" t="str">
            <v>RANKE</v>
          </cell>
          <cell r="C69">
            <v>81</v>
          </cell>
          <cell r="D69">
            <v>0</v>
          </cell>
          <cell r="E69">
            <v>0</v>
          </cell>
          <cell r="F69">
            <v>16</v>
          </cell>
          <cell r="G69">
            <v>19.753086419753089</v>
          </cell>
          <cell r="H69">
            <v>65</v>
          </cell>
        </row>
        <row r="70">
          <cell r="B70" t="str">
            <v>BASANTAPUR TERHATHUM</v>
          </cell>
          <cell r="C70">
            <v>164</v>
          </cell>
          <cell r="D70">
            <v>0</v>
          </cell>
          <cell r="E70">
            <v>0</v>
          </cell>
          <cell r="F70">
            <v>27</v>
          </cell>
          <cell r="G70">
            <v>16.463414634146339</v>
          </cell>
          <cell r="H70">
            <v>137</v>
          </cell>
        </row>
        <row r="71">
          <cell r="B71" t="str">
            <v>MANGALBARE ILLAM</v>
          </cell>
          <cell r="C71">
            <v>172</v>
          </cell>
          <cell r="D71">
            <v>0</v>
          </cell>
          <cell r="E71">
            <v>0</v>
          </cell>
          <cell r="F71">
            <v>42</v>
          </cell>
          <cell r="G71">
            <v>24.418604651162791</v>
          </cell>
          <cell r="H71">
            <v>130</v>
          </cell>
        </row>
        <row r="72">
          <cell r="B72" t="str">
            <v>SHREE ANTU</v>
          </cell>
          <cell r="C72">
            <v>38</v>
          </cell>
          <cell r="D72">
            <v>0</v>
          </cell>
          <cell r="E72">
            <v>0</v>
          </cell>
          <cell r="F72">
            <v>2</v>
          </cell>
          <cell r="G72">
            <v>5.2631578947368416</v>
          </cell>
          <cell r="H72">
            <v>36</v>
          </cell>
        </row>
        <row r="73">
          <cell r="B73" t="str">
            <v>JHAPA BAZAR</v>
          </cell>
          <cell r="C73">
            <v>78</v>
          </cell>
          <cell r="D73">
            <v>0</v>
          </cell>
          <cell r="E73">
            <v>0</v>
          </cell>
          <cell r="F73">
            <v>20</v>
          </cell>
          <cell r="G73">
            <v>25.641025641025639</v>
          </cell>
          <cell r="H73">
            <v>58</v>
          </cell>
        </row>
        <row r="74">
          <cell r="B74" t="str">
            <v>RAJARANI DHANKUTA</v>
          </cell>
          <cell r="C74">
            <v>28</v>
          </cell>
          <cell r="D74">
            <v>0</v>
          </cell>
          <cell r="E74">
            <v>0</v>
          </cell>
          <cell r="F74">
            <v>10</v>
          </cell>
          <cell r="G74">
            <v>35.714285714285722</v>
          </cell>
          <cell r="H74">
            <v>18</v>
          </cell>
        </row>
        <row r="75">
          <cell r="B75" t="str">
            <v>RAMAILO MORANG</v>
          </cell>
          <cell r="C75">
            <v>131</v>
          </cell>
          <cell r="D75">
            <v>0</v>
          </cell>
          <cell r="E75">
            <v>0</v>
          </cell>
          <cell r="F75">
            <v>20</v>
          </cell>
          <cell r="G75">
            <v>15.267175572519079</v>
          </cell>
          <cell r="H75">
            <v>111</v>
          </cell>
        </row>
        <row r="76">
          <cell r="B76" t="str">
            <v>KANEPOKHARI</v>
          </cell>
          <cell r="C76">
            <v>78</v>
          </cell>
          <cell r="D76">
            <v>0</v>
          </cell>
          <cell r="E76">
            <v>0</v>
          </cell>
          <cell r="F76">
            <v>8</v>
          </cell>
          <cell r="G76">
            <v>10.256410256410261</v>
          </cell>
          <cell r="H76">
            <v>70</v>
          </cell>
        </row>
        <row r="77">
          <cell r="B77" t="str">
            <v>GOLDHAP JHAPA</v>
          </cell>
          <cell r="C77">
            <v>0</v>
          </cell>
          <cell r="D77">
            <v>0</v>
          </cell>
          <cell r="E77" t="str">
            <v>-</v>
          </cell>
          <cell r="F77">
            <v>0</v>
          </cell>
          <cell r="G77" t="str">
            <v>-</v>
          </cell>
          <cell r="H77">
            <v>0</v>
          </cell>
        </row>
        <row r="78">
          <cell r="B78" t="str">
            <v>CHULACHULI ILLAM</v>
          </cell>
          <cell r="C78">
            <v>0</v>
          </cell>
          <cell r="D78">
            <v>0</v>
          </cell>
          <cell r="E78" t="str">
            <v>-</v>
          </cell>
          <cell r="F78">
            <v>0</v>
          </cell>
          <cell r="G78" t="str">
            <v>-</v>
          </cell>
          <cell r="H78">
            <v>0</v>
          </cell>
        </row>
        <row r="79">
          <cell r="B79" t="str">
            <v>NETA CHOWK MORANG</v>
          </cell>
          <cell r="C79">
            <v>0</v>
          </cell>
          <cell r="D79">
            <v>0</v>
          </cell>
          <cell r="E79" t="str">
            <v>-</v>
          </cell>
          <cell r="F79">
            <v>0</v>
          </cell>
          <cell r="G79" t="str">
            <v>-</v>
          </cell>
          <cell r="H79">
            <v>0</v>
          </cell>
        </row>
        <row r="80">
          <cell r="B80" t="str">
            <v>LAUKAHI SUNSARI</v>
          </cell>
          <cell r="C80">
            <v>0</v>
          </cell>
          <cell r="D80">
            <v>0</v>
          </cell>
          <cell r="E80" t="str">
            <v>-</v>
          </cell>
          <cell r="F80">
            <v>0</v>
          </cell>
          <cell r="G80" t="str">
            <v>-</v>
          </cell>
          <cell r="H80">
            <v>0</v>
          </cell>
        </row>
        <row r="81">
          <cell r="B81" t="str">
            <v>BARDIBAS</v>
          </cell>
          <cell r="C81">
            <v>820</v>
          </cell>
          <cell r="D81">
            <v>0</v>
          </cell>
          <cell r="E81">
            <v>0</v>
          </cell>
          <cell r="F81">
            <v>109</v>
          </cell>
          <cell r="G81">
            <v>13.29268292682927</v>
          </cell>
          <cell r="H81">
            <v>711</v>
          </cell>
        </row>
        <row r="82">
          <cell r="B82" t="str">
            <v>BIRGUNJ</v>
          </cell>
          <cell r="C82">
            <v>3206</v>
          </cell>
          <cell r="D82">
            <v>0</v>
          </cell>
          <cell r="E82">
            <v>0</v>
          </cell>
          <cell r="F82">
            <v>601</v>
          </cell>
          <cell r="G82">
            <v>18.746101060511538</v>
          </cell>
          <cell r="H82">
            <v>2605</v>
          </cell>
        </row>
        <row r="83">
          <cell r="B83" t="str">
            <v>DHALKEBAR</v>
          </cell>
          <cell r="C83">
            <v>384</v>
          </cell>
          <cell r="D83">
            <v>0</v>
          </cell>
          <cell r="E83">
            <v>0</v>
          </cell>
          <cell r="F83">
            <v>61</v>
          </cell>
          <cell r="G83">
            <v>15.88541666666667</v>
          </cell>
          <cell r="H83">
            <v>323</v>
          </cell>
        </row>
        <row r="84">
          <cell r="B84" t="str">
            <v>JANAKPUR</v>
          </cell>
          <cell r="C84">
            <v>2900</v>
          </cell>
          <cell r="D84">
            <v>0</v>
          </cell>
          <cell r="E84">
            <v>0</v>
          </cell>
          <cell r="F84">
            <v>493</v>
          </cell>
          <cell r="G84">
            <v>17</v>
          </cell>
          <cell r="H84">
            <v>2407</v>
          </cell>
        </row>
        <row r="85">
          <cell r="B85" t="str">
            <v>JEETPUR BARA</v>
          </cell>
          <cell r="C85">
            <v>394</v>
          </cell>
          <cell r="D85">
            <v>0</v>
          </cell>
          <cell r="E85">
            <v>0</v>
          </cell>
          <cell r="F85">
            <v>64</v>
          </cell>
          <cell r="G85">
            <v>16.243654822335021</v>
          </cell>
          <cell r="H85">
            <v>330</v>
          </cell>
        </row>
        <row r="86">
          <cell r="B86" t="str">
            <v>KALAIYA</v>
          </cell>
          <cell r="C86">
            <v>972</v>
          </cell>
          <cell r="D86">
            <v>0</v>
          </cell>
          <cell r="E86">
            <v>0</v>
          </cell>
          <cell r="F86">
            <v>250</v>
          </cell>
          <cell r="G86">
            <v>25.720164609053501</v>
          </cell>
          <cell r="H86">
            <v>722</v>
          </cell>
        </row>
        <row r="87">
          <cell r="B87" t="str">
            <v>LAHAN</v>
          </cell>
          <cell r="C87">
            <v>1376</v>
          </cell>
          <cell r="D87">
            <v>0</v>
          </cell>
          <cell r="E87">
            <v>0</v>
          </cell>
          <cell r="F87">
            <v>210</v>
          </cell>
          <cell r="G87">
            <v>15.26162790697674</v>
          </cell>
          <cell r="H87">
            <v>1166</v>
          </cell>
        </row>
        <row r="88">
          <cell r="B88" t="str">
            <v>PATHLAIYA</v>
          </cell>
          <cell r="C88">
            <v>177</v>
          </cell>
          <cell r="D88">
            <v>0</v>
          </cell>
          <cell r="E88">
            <v>0</v>
          </cell>
          <cell r="F88">
            <v>13</v>
          </cell>
          <cell r="G88">
            <v>7.3446327683615822</v>
          </cell>
          <cell r="H88">
            <v>164</v>
          </cell>
        </row>
        <row r="89">
          <cell r="B89" t="str">
            <v>RAJBIRAJ</v>
          </cell>
          <cell r="C89">
            <v>1369</v>
          </cell>
          <cell r="D89">
            <v>0</v>
          </cell>
          <cell r="E89">
            <v>0</v>
          </cell>
          <cell r="F89">
            <v>271</v>
          </cell>
          <cell r="G89">
            <v>19.7954711468225</v>
          </cell>
          <cell r="H89">
            <v>1098</v>
          </cell>
        </row>
        <row r="90">
          <cell r="B90" t="str">
            <v>SIMARA</v>
          </cell>
          <cell r="C90">
            <v>730</v>
          </cell>
          <cell r="D90">
            <v>0</v>
          </cell>
          <cell r="E90">
            <v>0</v>
          </cell>
          <cell r="F90">
            <v>60</v>
          </cell>
          <cell r="G90">
            <v>8.2191780821917799</v>
          </cell>
          <cell r="H90">
            <v>670</v>
          </cell>
        </row>
        <row r="91">
          <cell r="B91" t="str">
            <v>GOLBAZAR</v>
          </cell>
          <cell r="C91">
            <v>743</v>
          </cell>
          <cell r="D91">
            <v>0</v>
          </cell>
          <cell r="E91">
            <v>0</v>
          </cell>
          <cell r="F91">
            <v>143</v>
          </cell>
          <cell r="G91">
            <v>19.246298788694482</v>
          </cell>
          <cell r="H91">
            <v>600</v>
          </cell>
        </row>
        <row r="92">
          <cell r="B92" t="str">
            <v>MIRCHAIYA</v>
          </cell>
          <cell r="C92">
            <v>504</v>
          </cell>
          <cell r="D92">
            <v>0</v>
          </cell>
          <cell r="E92">
            <v>0</v>
          </cell>
          <cell r="F92">
            <v>102</v>
          </cell>
          <cell r="G92">
            <v>20.238095238095241</v>
          </cell>
          <cell r="H92">
            <v>402</v>
          </cell>
        </row>
        <row r="93">
          <cell r="B93" t="str">
            <v>GAUR</v>
          </cell>
          <cell r="C93">
            <v>621</v>
          </cell>
          <cell r="D93">
            <v>0</v>
          </cell>
          <cell r="E93">
            <v>0</v>
          </cell>
          <cell r="F93">
            <v>176</v>
          </cell>
          <cell r="G93">
            <v>28.341384863123992</v>
          </cell>
          <cell r="H93">
            <v>445</v>
          </cell>
        </row>
        <row r="94">
          <cell r="B94" t="str">
            <v>CHANDRANIGAHAPUR</v>
          </cell>
          <cell r="C94">
            <v>823</v>
          </cell>
          <cell r="D94">
            <v>0</v>
          </cell>
          <cell r="E94">
            <v>0</v>
          </cell>
          <cell r="F94">
            <v>158</v>
          </cell>
          <cell r="G94">
            <v>19.19805589307412</v>
          </cell>
          <cell r="H94">
            <v>665</v>
          </cell>
        </row>
        <row r="95">
          <cell r="B95" t="str">
            <v>LALBANDI</v>
          </cell>
          <cell r="C95">
            <v>899</v>
          </cell>
          <cell r="D95">
            <v>0</v>
          </cell>
          <cell r="E95">
            <v>0</v>
          </cell>
          <cell r="F95">
            <v>132</v>
          </cell>
          <cell r="G95">
            <v>14.68298109010011</v>
          </cell>
          <cell r="H95">
            <v>767</v>
          </cell>
        </row>
        <row r="96">
          <cell r="B96" t="str">
            <v>MALANGWA</v>
          </cell>
          <cell r="C96">
            <v>581</v>
          </cell>
          <cell r="D96">
            <v>0</v>
          </cell>
          <cell r="E96">
            <v>0</v>
          </cell>
          <cell r="F96">
            <v>155</v>
          </cell>
          <cell r="G96">
            <v>26.67814113597246</v>
          </cell>
          <cell r="H96">
            <v>426</v>
          </cell>
        </row>
        <row r="97">
          <cell r="B97" t="str">
            <v>MAHENDRANAGAR DHANUSA</v>
          </cell>
          <cell r="C97">
            <v>301</v>
          </cell>
          <cell r="D97">
            <v>0</v>
          </cell>
          <cell r="E97">
            <v>0</v>
          </cell>
          <cell r="F97">
            <v>59</v>
          </cell>
          <cell r="G97">
            <v>19.60132890365449</v>
          </cell>
          <cell r="H97">
            <v>242</v>
          </cell>
        </row>
        <row r="98">
          <cell r="B98" t="str">
            <v>HARIWAN</v>
          </cell>
          <cell r="C98">
            <v>650</v>
          </cell>
          <cell r="D98">
            <v>0</v>
          </cell>
          <cell r="E98">
            <v>0</v>
          </cell>
          <cell r="F98">
            <v>67</v>
          </cell>
          <cell r="G98">
            <v>10.30769230769231</v>
          </cell>
          <cell r="H98">
            <v>583</v>
          </cell>
        </row>
        <row r="99">
          <cell r="B99" t="str">
            <v>KANCHANPUR SAPTARI</v>
          </cell>
          <cell r="C99">
            <v>450</v>
          </cell>
          <cell r="D99">
            <v>0</v>
          </cell>
          <cell r="E99">
            <v>0</v>
          </cell>
          <cell r="F99">
            <v>93</v>
          </cell>
          <cell r="G99">
            <v>20.666666666666671</v>
          </cell>
          <cell r="H99">
            <v>357</v>
          </cell>
        </row>
        <row r="100">
          <cell r="B100" t="str">
            <v>NIJGADH</v>
          </cell>
          <cell r="C100">
            <v>501</v>
          </cell>
          <cell r="D100">
            <v>0</v>
          </cell>
          <cell r="E100">
            <v>0</v>
          </cell>
          <cell r="F100">
            <v>53</v>
          </cell>
          <cell r="G100">
            <v>10.578842315369259</v>
          </cell>
          <cell r="H100">
            <v>448</v>
          </cell>
        </row>
        <row r="101">
          <cell r="B101" t="str">
            <v>JALESHWOR</v>
          </cell>
          <cell r="C101">
            <v>405</v>
          </cell>
          <cell r="D101">
            <v>0</v>
          </cell>
          <cell r="E101">
            <v>0</v>
          </cell>
          <cell r="F101">
            <v>85</v>
          </cell>
          <cell r="G101">
            <v>20.987654320987652</v>
          </cell>
          <cell r="H101">
            <v>320</v>
          </cell>
        </row>
        <row r="102">
          <cell r="B102" t="str">
            <v>PHATTEPUR SAPTARI</v>
          </cell>
          <cell r="C102">
            <v>135</v>
          </cell>
          <cell r="D102">
            <v>0</v>
          </cell>
          <cell r="E102">
            <v>0</v>
          </cell>
          <cell r="F102">
            <v>20</v>
          </cell>
          <cell r="G102">
            <v>14.81481481481481</v>
          </cell>
          <cell r="H102">
            <v>115</v>
          </cell>
        </row>
        <row r="103">
          <cell r="B103" t="str">
            <v>GAUSHALA MAHOTTARI</v>
          </cell>
          <cell r="C103">
            <v>370</v>
          </cell>
          <cell r="D103">
            <v>0</v>
          </cell>
          <cell r="E103">
            <v>0</v>
          </cell>
          <cell r="F103">
            <v>64</v>
          </cell>
          <cell r="G103">
            <v>17.297297297297298</v>
          </cell>
          <cell r="H103">
            <v>306</v>
          </cell>
        </row>
        <row r="104">
          <cell r="B104" t="str">
            <v>SIRAHA BAZAR</v>
          </cell>
          <cell r="C104">
            <v>470</v>
          </cell>
          <cell r="D104">
            <v>0</v>
          </cell>
          <cell r="E104">
            <v>0</v>
          </cell>
          <cell r="F104">
            <v>91</v>
          </cell>
          <cell r="G104">
            <v>19.36170212765958</v>
          </cell>
          <cell r="H104">
            <v>379</v>
          </cell>
        </row>
        <row r="105">
          <cell r="B105" t="str">
            <v>TUTESHWAR MAHOTTARI</v>
          </cell>
          <cell r="C105">
            <v>14</v>
          </cell>
          <cell r="D105">
            <v>0</v>
          </cell>
          <cell r="E105">
            <v>0</v>
          </cell>
          <cell r="F105">
            <v>1</v>
          </cell>
          <cell r="G105">
            <v>7.1428571428571423</v>
          </cell>
          <cell r="H105">
            <v>13</v>
          </cell>
        </row>
        <row r="106">
          <cell r="B106" t="str">
            <v>POKHARIYA</v>
          </cell>
          <cell r="C106">
            <v>179</v>
          </cell>
          <cell r="D106">
            <v>0</v>
          </cell>
          <cell r="E106">
            <v>0</v>
          </cell>
          <cell r="F106">
            <v>71</v>
          </cell>
          <cell r="G106">
            <v>39.664804469273747</v>
          </cell>
          <cell r="H106">
            <v>108</v>
          </cell>
        </row>
        <row r="107">
          <cell r="B107" t="str">
            <v>GARUDA</v>
          </cell>
          <cell r="C107">
            <v>566</v>
          </cell>
          <cell r="D107">
            <v>0</v>
          </cell>
          <cell r="E107">
            <v>0</v>
          </cell>
          <cell r="F107">
            <v>166</v>
          </cell>
          <cell r="G107">
            <v>29.328621908127211</v>
          </cell>
          <cell r="H107">
            <v>400</v>
          </cell>
        </row>
        <row r="108">
          <cell r="B108" t="str">
            <v>BARAHATHAWA SARLAHI</v>
          </cell>
          <cell r="C108">
            <v>459</v>
          </cell>
          <cell r="D108">
            <v>0</v>
          </cell>
          <cell r="E108">
            <v>0</v>
          </cell>
          <cell r="F108">
            <v>95</v>
          </cell>
          <cell r="G108">
            <v>20.697167755991291</v>
          </cell>
          <cell r="H108">
            <v>364</v>
          </cell>
        </row>
        <row r="109">
          <cell r="B109" t="str">
            <v>KALYANPUR SAPTARI</v>
          </cell>
          <cell r="C109">
            <v>172</v>
          </cell>
          <cell r="D109">
            <v>0</v>
          </cell>
          <cell r="E109">
            <v>0</v>
          </cell>
          <cell r="F109">
            <v>38</v>
          </cell>
          <cell r="G109">
            <v>22.09302325581395</v>
          </cell>
          <cell r="H109">
            <v>134</v>
          </cell>
        </row>
        <row r="110">
          <cell r="B110" t="str">
            <v>BODEBARSAIN SAPTARI</v>
          </cell>
          <cell r="C110">
            <v>131</v>
          </cell>
          <cell r="D110">
            <v>0</v>
          </cell>
          <cell r="E110">
            <v>0</v>
          </cell>
          <cell r="F110">
            <v>31</v>
          </cell>
          <cell r="G110">
            <v>23.664122137404579</v>
          </cell>
          <cell r="H110">
            <v>100</v>
          </cell>
        </row>
        <row r="111">
          <cell r="B111" t="str">
            <v>KOLHABI BAZAR</v>
          </cell>
          <cell r="C111">
            <v>190</v>
          </cell>
          <cell r="D111">
            <v>0</v>
          </cell>
          <cell r="E111">
            <v>0</v>
          </cell>
          <cell r="F111">
            <v>31</v>
          </cell>
          <cell r="G111">
            <v>16.315789473684209</v>
          </cell>
          <cell r="H111">
            <v>159</v>
          </cell>
        </row>
        <row r="112">
          <cell r="B112" t="str">
            <v>KALYANPUR SIRAHA</v>
          </cell>
          <cell r="C112">
            <v>62</v>
          </cell>
          <cell r="D112">
            <v>0</v>
          </cell>
          <cell r="E112">
            <v>0</v>
          </cell>
          <cell r="F112">
            <v>11</v>
          </cell>
          <cell r="G112">
            <v>17.741935483870972</v>
          </cell>
          <cell r="H112">
            <v>51</v>
          </cell>
        </row>
        <row r="113">
          <cell r="B113" t="str">
            <v>GAIR SARLAHI</v>
          </cell>
          <cell r="C113">
            <v>10</v>
          </cell>
          <cell r="D113">
            <v>0</v>
          </cell>
          <cell r="E113">
            <v>0</v>
          </cell>
          <cell r="F113">
            <v>5</v>
          </cell>
          <cell r="G113">
            <v>50</v>
          </cell>
          <cell r="H113">
            <v>5</v>
          </cell>
        </row>
        <row r="114">
          <cell r="B114" t="str">
            <v>GODAITA SARLAHI</v>
          </cell>
          <cell r="C114">
            <v>82</v>
          </cell>
          <cell r="D114">
            <v>0</v>
          </cell>
          <cell r="E114">
            <v>0</v>
          </cell>
          <cell r="F114">
            <v>19</v>
          </cell>
          <cell r="G114">
            <v>23.170731707317071</v>
          </cell>
          <cell r="H114">
            <v>63</v>
          </cell>
        </row>
        <row r="115">
          <cell r="B115" t="str">
            <v>SABAILA DHANUSHA</v>
          </cell>
          <cell r="C115">
            <v>23</v>
          </cell>
          <cell r="D115">
            <v>0</v>
          </cell>
          <cell r="E115">
            <v>0</v>
          </cell>
          <cell r="F115">
            <v>9</v>
          </cell>
          <cell r="G115">
            <v>39.130434782608702</v>
          </cell>
          <cell r="H115">
            <v>14</v>
          </cell>
        </row>
        <row r="116">
          <cell r="B116" t="str">
            <v>YADUKUHA DHANUSHA</v>
          </cell>
          <cell r="C116">
            <v>37</v>
          </cell>
          <cell r="D116">
            <v>0</v>
          </cell>
          <cell r="E116">
            <v>0</v>
          </cell>
          <cell r="F116">
            <v>9</v>
          </cell>
          <cell r="G116">
            <v>24.32432432432433</v>
          </cell>
          <cell r="H116">
            <v>28</v>
          </cell>
        </row>
        <row r="117">
          <cell r="B117" t="str">
            <v>KADMAHA SAPTARI</v>
          </cell>
          <cell r="C117">
            <v>33</v>
          </cell>
          <cell r="D117">
            <v>0</v>
          </cell>
          <cell r="E117">
            <v>0</v>
          </cell>
          <cell r="F117">
            <v>10</v>
          </cell>
          <cell r="G117">
            <v>30.303030303030301</v>
          </cell>
          <cell r="H117">
            <v>23</v>
          </cell>
        </row>
        <row r="118">
          <cell r="B118" t="str">
            <v>AURAHI MAHOTTARI</v>
          </cell>
          <cell r="C118">
            <v>36</v>
          </cell>
          <cell r="D118">
            <v>0</v>
          </cell>
          <cell r="E118">
            <v>0</v>
          </cell>
          <cell r="F118">
            <v>7</v>
          </cell>
          <cell r="G118">
            <v>19.44444444444445</v>
          </cell>
          <cell r="H118">
            <v>29</v>
          </cell>
        </row>
        <row r="119">
          <cell r="B119" t="str">
            <v>RAMGOPALPUR</v>
          </cell>
          <cell r="C119">
            <v>48</v>
          </cell>
          <cell r="D119">
            <v>0</v>
          </cell>
          <cell r="E119">
            <v>0</v>
          </cell>
          <cell r="F119">
            <v>8</v>
          </cell>
          <cell r="G119">
            <v>16.666666666666661</v>
          </cell>
          <cell r="H119">
            <v>40</v>
          </cell>
        </row>
        <row r="120">
          <cell r="B120" t="str">
            <v>SAMSI MAHOTTARI</v>
          </cell>
          <cell r="C120">
            <v>46</v>
          </cell>
          <cell r="D120">
            <v>0</v>
          </cell>
          <cell r="E120">
            <v>0</v>
          </cell>
          <cell r="F120">
            <v>12</v>
          </cell>
          <cell r="G120">
            <v>26.086956521739129</v>
          </cell>
          <cell r="H120">
            <v>34</v>
          </cell>
        </row>
        <row r="121">
          <cell r="B121" t="str">
            <v>BIRENDRA BAZAR DHANUSHA</v>
          </cell>
          <cell r="C121">
            <v>106</v>
          </cell>
          <cell r="D121">
            <v>0</v>
          </cell>
          <cell r="E121">
            <v>0</v>
          </cell>
          <cell r="F121">
            <v>18</v>
          </cell>
          <cell r="G121">
            <v>16.981132075471699</v>
          </cell>
          <cell r="H121">
            <v>88</v>
          </cell>
        </row>
        <row r="122">
          <cell r="B122" t="str">
            <v>DHANUSADHAM</v>
          </cell>
          <cell r="C122">
            <v>80</v>
          </cell>
          <cell r="D122">
            <v>0</v>
          </cell>
          <cell r="E122">
            <v>0</v>
          </cell>
          <cell r="F122">
            <v>22</v>
          </cell>
          <cell r="G122">
            <v>27.5</v>
          </cell>
          <cell r="H122">
            <v>58</v>
          </cell>
        </row>
        <row r="123">
          <cell r="B123" t="str">
            <v>DHANGADHIMAI SIRAHA</v>
          </cell>
          <cell r="C123">
            <v>67</v>
          </cell>
          <cell r="D123">
            <v>0</v>
          </cell>
          <cell r="E123">
            <v>0</v>
          </cell>
          <cell r="F123">
            <v>9</v>
          </cell>
          <cell r="G123">
            <v>13.432835820895519</v>
          </cell>
          <cell r="H123">
            <v>58</v>
          </cell>
        </row>
        <row r="124">
          <cell r="B124" t="str">
            <v>SUKHIPUR SIRAHA</v>
          </cell>
          <cell r="C124">
            <v>58</v>
          </cell>
          <cell r="D124">
            <v>0</v>
          </cell>
          <cell r="E124">
            <v>0</v>
          </cell>
          <cell r="F124">
            <v>10</v>
          </cell>
          <cell r="G124">
            <v>17.241379310344829</v>
          </cell>
          <cell r="H124">
            <v>48</v>
          </cell>
        </row>
        <row r="125">
          <cell r="B125" t="str">
            <v>HARIPUR SARLAHI</v>
          </cell>
          <cell r="C125">
            <v>61</v>
          </cell>
          <cell r="D125">
            <v>0</v>
          </cell>
          <cell r="E125">
            <v>0</v>
          </cell>
          <cell r="F125">
            <v>16</v>
          </cell>
          <cell r="G125">
            <v>26.229508196721309</v>
          </cell>
          <cell r="H125">
            <v>45</v>
          </cell>
        </row>
        <row r="126">
          <cell r="B126" t="str">
            <v>PUTALI CHOWK SARLAHI</v>
          </cell>
          <cell r="C126">
            <v>44</v>
          </cell>
          <cell r="D126">
            <v>0</v>
          </cell>
          <cell r="E126">
            <v>0</v>
          </cell>
          <cell r="F126">
            <v>6</v>
          </cell>
          <cell r="G126">
            <v>13.63636363636363</v>
          </cell>
          <cell r="H126">
            <v>38</v>
          </cell>
        </row>
        <row r="127">
          <cell r="B127" t="str">
            <v>HANUMANNAGR SAPTARI</v>
          </cell>
          <cell r="C127">
            <v>71</v>
          </cell>
          <cell r="D127">
            <v>0</v>
          </cell>
          <cell r="E127">
            <v>0</v>
          </cell>
          <cell r="F127">
            <v>16</v>
          </cell>
          <cell r="G127">
            <v>22.535211267605639</v>
          </cell>
          <cell r="H127">
            <v>55</v>
          </cell>
        </row>
        <row r="128">
          <cell r="B128" t="str">
            <v>TINKORIYA DHANUSHA</v>
          </cell>
          <cell r="C128">
            <v>33</v>
          </cell>
          <cell r="D128">
            <v>0</v>
          </cell>
          <cell r="E128">
            <v>0</v>
          </cell>
          <cell r="F128">
            <v>6</v>
          </cell>
          <cell r="G128">
            <v>18.18181818181818</v>
          </cell>
          <cell r="H128">
            <v>27</v>
          </cell>
        </row>
        <row r="129">
          <cell r="B129" t="str">
            <v>NAGARAIN DHANUSHA</v>
          </cell>
          <cell r="C129">
            <v>19</v>
          </cell>
          <cell r="D129">
            <v>0</v>
          </cell>
          <cell r="E129">
            <v>0</v>
          </cell>
          <cell r="F129">
            <v>3</v>
          </cell>
          <cell r="G129">
            <v>15.789473684210529</v>
          </cell>
          <cell r="H129">
            <v>16</v>
          </cell>
        </row>
        <row r="130">
          <cell r="B130" t="str">
            <v>RAJDEVI RAUTAHAT</v>
          </cell>
          <cell r="C130">
            <v>9</v>
          </cell>
          <cell r="D130">
            <v>0</v>
          </cell>
          <cell r="E130">
            <v>0</v>
          </cell>
          <cell r="F130">
            <v>2</v>
          </cell>
          <cell r="G130">
            <v>22.222222222222221</v>
          </cell>
          <cell r="H130">
            <v>7</v>
          </cell>
        </row>
        <row r="131">
          <cell r="B131" t="str">
            <v>DAMAR CHOWK RAUTAHAT</v>
          </cell>
          <cell r="C131">
            <v>11</v>
          </cell>
          <cell r="D131">
            <v>0</v>
          </cell>
          <cell r="E131">
            <v>0</v>
          </cell>
          <cell r="F131">
            <v>4</v>
          </cell>
          <cell r="G131">
            <v>36.363636363636367</v>
          </cell>
          <cell r="H131">
            <v>7</v>
          </cell>
        </row>
        <row r="132">
          <cell r="B132" t="str">
            <v>MAHADEVA SAPTARI</v>
          </cell>
          <cell r="C132">
            <v>0</v>
          </cell>
          <cell r="D132">
            <v>0</v>
          </cell>
          <cell r="E132" t="str">
            <v>-</v>
          </cell>
          <cell r="F132">
            <v>0</v>
          </cell>
          <cell r="G132" t="str">
            <v>-</v>
          </cell>
          <cell r="H132">
            <v>0</v>
          </cell>
        </row>
        <row r="133">
          <cell r="B133" t="str">
            <v>BISHNUPUR SIRAHA</v>
          </cell>
          <cell r="C133">
            <v>0</v>
          </cell>
          <cell r="D133">
            <v>0</v>
          </cell>
          <cell r="E133" t="str">
            <v>-</v>
          </cell>
          <cell r="F133">
            <v>0</v>
          </cell>
          <cell r="G133" t="str">
            <v>-</v>
          </cell>
          <cell r="H133">
            <v>0</v>
          </cell>
        </row>
        <row r="134">
          <cell r="B134" t="str">
            <v>GANESHPUR SIRAHA</v>
          </cell>
          <cell r="C134">
            <v>0</v>
          </cell>
          <cell r="D134">
            <v>0</v>
          </cell>
          <cell r="E134" t="str">
            <v>-</v>
          </cell>
          <cell r="F134">
            <v>0</v>
          </cell>
          <cell r="G134" t="str">
            <v>-</v>
          </cell>
          <cell r="H134">
            <v>0</v>
          </cell>
        </row>
        <row r="135">
          <cell r="B135" t="str">
            <v>BARIYAPATTI SIRAHA</v>
          </cell>
          <cell r="C135">
            <v>0</v>
          </cell>
          <cell r="D135">
            <v>0</v>
          </cell>
          <cell r="E135" t="str">
            <v>-</v>
          </cell>
          <cell r="F135">
            <v>0</v>
          </cell>
          <cell r="G135" t="str">
            <v>-</v>
          </cell>
          <cell r="H135">
            <v>0</v>
          </cell>
        </row>
        <row r="136">
          <cell r="B136" t="str">
            <v>BHAGWANPUR SIRAHA</v>
          </cell>
          <cell r="C136">
            <v>0</v>
          </cell>
          <cell r="D136">
            <v>0</v>
          </cell>
          <cell r="E136" t="str">
            <v>-</v>
          </cell>
          <cell r="F136">
            <v>0</v>
          </cell>
          <cell r="G136" t="str">
            <v>-</v>
          </cell>
          <cell r="H136">
            <v>0</v>
          </cell>
        </row>
        <row r="137">
          <cell r="B137" t="str">
            <v>BANEPA</v>
          </cell>
          <cell r="C137">
            <v>1617</v>
          </cell>
          <cell r="D137">
            <v>0</v>
          </cell>
          <cell r="E137">
            <v>0</v>
          </cell>
          <cell r="F137">
            <v>232</v>
          </cell>
          <cell r="G137">
            <v>14.34755720470006</v>
          </cell>
          <cell r="H137">
            <v>1385</v>
          </cell>
        </row>
        <row r="138">
          <cell r="B138" t="str">
            <v>DHADING BESI</v>
          </cell>
          <cell r="C138">
            <v>706</v>
          </cell>
          <cell r="D138">
            <v>0</v>
          </cell>
          <cell r="E138">
            <v>0</v>
          </cell>
          <cell r="F138">
            <v>104</v>
          </cell>
          <cell r="G138">
            <v>14.730878186968839</v>
          </cell>
          <cell r="H138">
            <v>602</v>
          </cell>
        </row>
        <row r="139">
          <cell r="B139" t="str">
            <v>DHULIKHEL</v>
          </cell>
          <cell r="C139">
            <v>502</v>
          </cell>
          <cell r="D139">
            <v>0</v>
          </cell>
          <cell r="E139">
            <v>0</v>
          </cell>
          <cell r="F139">
            <v>76</v>
          </cell>
          <cell r="G139">
            <v>15.1394422310757</v>
          </cell>
          <cell r="H139">
            <v>426</v>
          </cell>
        </row>
        <row r="140">
          <cell r="B140" t="str">
            <v>HEAD OFFICE</v>
          </cell>
          <cell r="C140">
            <v>4340</v>
          </cell>
          <cell r="D140">
            <v>0</v>
          </cell>
          <cell r="E140">
            <v>0</v>
          </cell>
          <cell r="F140">
            <v>4081</v>
          </cell>
          <cell r="G140">
            <v>94.032258064516128</v>
          </cell>
          <cell r="H140">
            <v>259</v>
          </cell>
        </row>
        <row r="141">
          <cell r="B141" t="str">
            <v>HETAUDA</v>
          </cell>
          <cell r="C141">
            <v>4391</v>
          </cell>
          <cell r="D141">
            <v>0</v>
          </cell>
          <cell r="E141">
            <v>0</v>
          </cell>
          <cell r="F141">
            <v>481</v>
          </cell>
          <cell r="G141">
            <v>10.954224550216351</v>
          </cell>
          <cell r="H141">
            <v>3910</v>
          </cell>
        </row>
        <row r="142">
          <cell r="B142" t="str">
            <v>MADI</v>
          </cell>
          <cell r="C142">
            <v>209</v>
          </cell>
          <cell r="D142">
            <v>0</v>
          </cell>
          <cell r="E142">
            <v>0</v>
          </cell>
          <cell r="F142">
            <v>19</v>
          </cell>
          <cell r="G142">
            <v>9.0909090909090917</v>
          </cell>
          <cell r="H142">
            <v>190</v>
          </cell>
        </row>
        <row r="143">
          <cell r="B143" t="str">
            <v>NARAYANGARH</v>
          </cell>
          <cell r="C143">
            <v>1946</v>
          </cell>
          <cell r="D143">
            <v>0</v>
          </cell>
          <cell r="E143">
            <v>0</v>
          </cell>
          <cell r="F143">
            <v>215</v>
          </cell>
          <cell r="G143">
            <v>11.048304213771839</v>
          </cell>
          <cell r="H143">
            <v>1731</v>
          </cell>
        </row>
        <row r="144">
          <cell r="B144" t="str">
            <v>PANAUTI</v>
          </cell>
          <cell r="C144">
            <v>521</v>
          </cell>
          <cell r="D144">
            <v>0</v>
          </cell>
          <cell r="E144">
            <v>0</v>
          </cell>
          <cell r="F144">
            <v>78</v>
          </cell>
          <cell r="G144">
            <v>14.97120921305182</v>
          </cell>
          <cell r="H144">
            <v>443</v>
          </cell>
        </row>
        <row r="145">
          <cell r="B145" t="str">
            <v>SINDHULI</v>
          </cell>
          <cell r="C145">
            <v>956</v>
          </cell>
          <cell r="D145">
            <v>0</v>
          </cell>
          <cell r="E145">
            <v>0</v>
          </cell>
          <cell r="F145">
            <v>103</v>
          </cell>
          <cell r="G145">
            <v>10.77405857740586</v>
          </cell>
          <cell r="H145">
            <v>853</v>
          </cell>
        </row>
        <row r="146">
          <cell r="B146" t="str">
            <v>TANDI</v>
          </cell>
          <cell r="C146">
            <v>1466</v>
          </cell>
          <cell r="D146">
            <v>0</v>
          </cell>
          <cell r="E146">
            <v>0</v>
          </cell>
          <cell r="F146">
            <v>117</v>
          </cell>
          <cell r="G146">
            <v>7.9809004092769431</v>
          </cell>
          <cell r="H146">
            <v>1349</v>
          </cell>
        </row>
        <row r="147">
          <cell r="B147" t="str">
            <v>RETURN HEAD OFFICE OLD</v>
          </cell>
          <cell r="C147">
            <v>80</v>
          </cell>
          <cell r="D147">
            <v>0</v>
          </cell>
          <cell r="E147">
            <v>0</v>
          </cell>
          <cell r="F147">
            <v>76</v>
          </cell>
          <cell r="G147">
            <v>95</v>
          </cell>
          <cell r="H147">
            <v>4</v>
          </cell>
        </row>
        <row r="148">
          <cell r="B148" t="str">
            <v>MANTHALI</v>
          </cell>
          <cell r="C148">
            <v>367</v>
          </cell>
          <cell r="D148">
            <v>0</v>
          </cell>
          <cell r="E148">
            <v>0</v>
          </cell>
          <cell r="F148">
            <v>64</v>
          </cell>
          <cell r="G148">
            <v>17.438692098092641</v>
          </cell>
          <cell r="H148">
            <v>303</v>
          </cell>
        </row>
        <row r="149">
          <cell r="B149" t="str">
            <v>CHARIKOT</v>
          </cell>
          <cell r="C149">
            <v>522</v>
          </cell>
          <cell r="D149">
            <v>0</v>
          </cell>
          <cell r="E149">
            <v>0</v>
          </cell>
          <cell r="F149">
            <v>109</v>
          </cell>
          <cell r="G149">
            <v>20.88122605363985</v>
          </cell>
          <cell r="H149">
            <v>413</v>
          </cell>
        </row>
        <row r="150">
          <cell r="B150" t="str">
            <v>BIDUR</v>
          </cell>
          <cell r="C150">
            <v>282</v>
          </cell>
          <cell r="D150">
            <v>0</v>
          </cell>
          <cell r="E150">
            <v>0</v>
          </cell>
          <cell r="F150">
            <v>36</v>
          </cell>
          <cell r="G150">
            <v>12.76595744680851</v>
          </cell>
          <cell r="H150">
            <v>246</v>
          </cell>
        </row>
        <row r="151">
          <cell r="B151" t="str">
            <v>BATTAR BAZAR</v>
          </cell>
          <cell r="C151">
            <v>424</v>
          </cell>
          <cell r="D151">
            <v>0</v>
          </cell>
          <cell r="E151">
            <v>0</v>
          </cell>
          <cell r="F151">
            <v>74</v>
          </cell>
          <cell r="G151">
            <v>17.45283018867924</v>
          </cell>
          <cell r="H151">
            <v>350</v>
          </cell>
        </row>
        <row r="152">
          <cell r="B152" t="str">
            <v>TRISHULI</v>
          </cell>
          <cell r="C152">
            <v>344</v>
          </cell>
          <cell r="D152">
            <v>0</v>
          </cell>
          <cell r="E152">
            <v>0</v>
          </cell>
          <cell r="F152">
            <v>62</v>
          </cell>
          <cell r="G152">
            <v>18.02325581395349</v>
          </cell>
          <cell r="H152">
            <v>282</v>
          </cell>
        </row>
        <row r="153">
          <cell r="B153" t="str">
            <v>DUDHAULI SINDHULI</v>
          </cell>
          <cell r="C153">
            <v>229</v>
          </cell>
          <cell r="D153">
            <v>0</v>
          </cell>
          <cell r="E153">
            <v>0</v>
          </cell>
          <cell r="F153">
            <v>38</v>
          </cell>
          <cell r="G153">
            <v>16.5938864628821</v>
          </cell>
          <cell r="H153">
            <v>191</v>
          </cell>
        </row>
        <row r="154">
          <cell r="B154" t="str">
            <v>MALEKHU</v>
          </cell>
          <cell r="C154">
            <v>283</v>
          </cell>
          <cell r="D154">
            <v>0</v>
          </cell>
          <cell r="E154">
            <v>0</v>
          </cell>
          <cell r="F154">
            <v>54</v>
          </cell>
          <cell r="G154">
            <v>19.081272084805651</v>
          </cell>
          <cell r="H154">
            <v>229</v>
          </cell>
        </row>
        <row r="155">
          <cell r="B155" t="str">
            <v>PARSA CHITWAN</v>
          </cell>
          <cell r="C155">
            <v>725</v>
          </cell>
          <cell r="D155">
            <v>0</v>
          </cell>
          <cell r="E155">
            <v>0</v>
          </cell>
          <cell r="F155">
            <v>69</v>
          </cell>
          <cell r="G155">
            <v>9.5172413793103434</v>
          </cell>
          <cell r="H155">
            <v>656</v>
          </cell>
        </row>
        <row r="156">
          <cell r="B156" t="str">
            <v>JIRI DOLAKHA</v>
          </cell>
          <cell r="C156">
            <v>136</v>
          </cell>
          <cell r="D156">
            <v>0</v>
          </cell>
          <cell r="E156">
            <v>0</v>
          </cell>
          <cell r="F156">
            <v>19</v>
          </cell>
          <cell r="G156">
            <v>13.97058823529412</v>
          </cell>
          <cell r="H156">
            <v>117</v>
          </cell>
        </row>
        <row r="157">
          <cell r="B157" t="str">
            <v>BHIMAN SINDHULI</v>
          </cell>
          <cell r="C157">
            <v>101</v>
          </cell>
          <cell r="D157">
            <v>0</v>
          </cell>
          <cell r="E157">
            <v>0</v>
          </cell>
          <cell r="F157">
            <v>18</v>
          </cell>
          <cell r="G157">
            <v>17.82178217821782</v>
          </cell>
          <cell r="H157">
            <v>83</v>
          </cell>
        </row>
        <row r="158">
          <cell r="B158" t="str">
            <v>PANCHKHAL KAVRE</v>
          </cell>
          <cell r="C158">
            <v>370</v>
          </cell>
          <cell r="D158">
            <v>0</v>
          </cell>
          <cell r="E158">
            <v>0</v>
          </cell>
          <cell r="F158">
            <v>73</v>
          </cell>
          <cell r="G158">
            <v>19.72972972972973</v>
          </cell>
          <cell r="H158">
            <v>297</v>
          </cell>
        </row>
        <row r="159">
          <cell r="B159" t="str">
            <v>DAMAN</v>
          </cell>
          <cell r="C159">
            <v>162</v>
          </cell>
          <cell r="D159">
            <v>0</v>
          </cell>
          <cell r="E159">
            <v>0</v>
          </cell>
          <cell r="F159">
            <v>22</v>
          </cell>
          <cell r="G159">
            <v>13.58024691358025</v>
          </cell>
          <cell r="H159">
            <v>140</v>
          </cell>
        </row>
        <row r="160">
          <cell r="B160" t="str">
            <v>BHAKUNDE BESI KAVRE</v>
          </cell>
          <cell r="C160">
            <v>203</v>
          </cell>
          <cell r="D160">
            <v>0</v>
          </cell>
          <cell r="E160">
            <v>0</v>
          </cell>
          <cell r="F160">
            <v>43</v>
          </cell>
          <cell r="G160">
            <v>21.182266009852221</v>
          </cell>
          <cell r="H160">
            <v>160</v>
          </cell>
        </row>
        <row r="161">
          <cell r="B161" t="str">
            <v>MANAHARI MAKWANPUR</v>
          </cell>
          <cell r="C161">
            <v>434</v>
          </cell>
          <cell r="D161">
            <v>0</v>
          </cell>
          <cell r="E161">
            <v>0</v>
          </cell>
          <cell r="F161">
            <v>89</v>
          </cell>
          <cell r="G161">
            <v>20.50691244239631</v>
          </cell>
          <cell r="H161">
            <v>345</v>
          </cell>
        </row>
        <row r="162">
          <cell r="B162" t="str">
            <v>MELAMCHI</v>
          </cell>
          <cell r="C162">
            <v>272</v>
          </cell>
          <cell r="D162">
            <v>0</v>
          </cell>
          <cell r="E162">
            <v>0</v>
          </cell>
          <cell r="F162">
            <v>77</v>
          </cell>
          <cell r="G162">
            <v>28.308823529411761</v>
          </cell>
          <cell r="H162">
            <v>195</v>
          </cell>
        </row>
        <row r="163">
          <cell r="B163" t="str">
            <v>DOLALGHAT KAVRE</v>
          </cell>
          <cell r="C163">
            <v>83</v>
          </cell>
          <cell r="D163">
            <v>0</v>
          </cell>
          <cell r="E163">
            <v>0</v>
          </cell>
          <cell r="F163">
            <v>23</v>
          </cell>
          <cell r="G163">
            <v>27.710843373493979</v>
          </cell>
          <cell r="H163">
            <v>60</v>
          </cell>
        </row>
        <row r="164">
          <cell r="B164" t="str">
            <v>SANKHU</v>
          </cell>
          <cell r="C164">
            <v>526</v>
          </cell>
          <cell r="D164">
            <v>0</v>
          </cell>
          <cell r="E164">
            <v>0</v>
          </cell>
          <cell r="F164">
            <v>108</v>
          </cell>
          <cell r="G164">
            <v>20.532319391634982</v>
          </cell>
          <cell r="H164">
            <v>418</v>
          </cell>
        </row>
        <row r="165">
          <cell r="B165" t="str">
            <v>DAKSHINKALI</v>
          </cell>
          <cell r="C165">
            <v>359</v>
          </cell>
          <cell r="D165">
            <v>0</v>
          </cell>
          <cell r="E165">
            <v>0</v>
          </cell>
          <cell r="F165">
            <v>68</v>
          </cell>
          <cell r="G165">
            <v>18.941504178272979</v>
          </cell>
          <cell r="H165">
            <v>291</v>
          </cell>
        </row>
        <row r="166">
          <cell r="B166" t="str">
            <v>LUBHU LAMATAR</v>
          </cell>
          <cell r="C166">
            <v>210</v>
          </cell>
          <cell r="D166">
            <v>0</v>
          </cell>
          <cell r="E166">
            <v>0</v>
          </cell>
          <cell r="F166">
            <v>39</v>
          </cell>
          <cell r="G166">
            <v>18.571428571428569</v>
          </cell>
          <cell r="H166">
            <v>171</v>
          </cell>
        </row>
        <row r="167">
          <cell r="B167" t="str">
            <v>DHUNCHE RASUWA</v>
          </cell>
          <cell r="C167">
            <v>207</v>
          </cell>
          <cell r="D167">
            <v>0</v>
          </cell>
          <cell r="E167">
            <v>0</v>
          </cell>
          <cell r="F167">
            <v>27</v>
          </cell>
          <cell r="G167">
            <v>13.043478260869559</v>
          </cell>
          <cell r="H167">
            <v>180</v>
          </cell>
        </row>
        <row r="168">
          <cell r="B168" t="str">
            <v>NAGARKOT</v>
          </cell>
          <cell r="C168">
            <v>174</v>
          </cell>
          <cell r="D168">
            <v>0</v>
          </cell>
          <cell r="E168">
            <v>0</v>
          </cell>
          <cell r="F168">
            <v>26</v>
          </cell>
          <cell r="G168">
            <v>14.942528735632189</v>
          </cell>
          <cell r="H168">
            <v>148</v>
          </cell>
        </row>
        <row r="169">
          <cell r="B169" t="str">
            <v>CHAPAGAUN</v>
          </cell>
          <cell r="C169">
            <v>268</v>
          </cell>
          <cell r="D169">
            <v>0</v>
          </cell>
          <cell r="E169">
            <v>0</v>
          </cell>
          <cell r="F169">
            <v>34</v>
          </cell>
          <cell r="G169">
            <v>12.686567164179101</v>
          </cell>
          <cell r="H169">
            <v>234</v>
          </cell>
        </row>
        <row r="170">
          <cell r="B170" t="str">
            <v>GODAWARI LALITPUR</v>
          </cell>
          <cell r="C170">
            <v>294</v>
          </cell>
          <cell r="D170">
            <v>0</v>
          </cell>
          <cell r="E170">
            <v>0</v>
          </cell>
          <cell r="F170">
            <v>53</v>
          </cell>
          <cell r="G170">
            <v>18.027210884353739</v>
          </cell>
          <cell r="H170">
            <v>241</v>
          </cell>
        </row>
        <row r="171">
          <cell r="B171" t="str">
            <v>SUNDARIJAL</v>
          </cell>
          <cell r="C171">
            <v>241</v>
          </cell>
          <cell r="D171">
            <v>0</v>
          </cell>
          <cell r="E171">
            <v>0</v>
          </cell>
          <cell r="F171">
            <v>32</v>
          </cell>
          <cell r="G171">
            <v>13.278008298755189</v>
          </cell>
          <cell r="H171">
            <v>209</v>
          </cell>
        </row>
        <row r="172">
          <cell r="B172" t="str">
            <v>MUGLING</v>
          </cell>
          <cell r="C172">
            <v>318</v>
          </cell>
          <cell r="D172">
            <v>0</v>
          </cell>
          <cell r="E172">
            <v>0</v>
          </cell>
          <cell r="F172">
            <v>29</v>
          </cell>
          <cell r="G172">
            <v>9.1194968553459113</v>
          </cell>
          <cell r="H172">
            <v>289</v>
          </cell>
        </row>
        <row r="173">
          <cell r="B173" t="str">
            <v>CHANAULI</v>
          </cell>
          <cell r="C173">
            <v>543</v>
          </cell>
          <cell r="D173">
            <v>0</v>
          </cell>
          <cell r="E173">
            <v>0</v>
          </cell>
          <cell r="F173">
            <v>44</v>
          </cell>
          <cell r="G173">
            <v>8.1031307550644573</v>
          </cell>
          <cell r="H173">
            <v>499</v>
          </cell>
        </row>
        <row r="174">
          <cell r="B174" t="str">
            <v>BHARATPUR</v>
          </cell>
          <cell r="C174">
            <v>3877</v>
          </cell>
          <cell r="D174">
            <v>0</v>
          </cell>
          <cell r="E174">
            <v>0</v>
          </cell>
          <cell r="F174">
            <v>405</v>
          </cell>
          <cell r="G174">
            <v>10.446221305132831</v>
          </cell>
          <cell r="H174">
            <v>3472</v>
          </cell>
        </row>
        <row r="175">
          <cell r="B175" t="str">
            <v>GAJURI</v>
          </cell>
          <cell r="C175">
            <v>158</v>
          </cell>
          <cell r="D175">
            <v>0</v>
          </cell>
          <cell r="E175">
            <v>0</v>
          </cell>
          <cell r="F175">
            <v>37</v>
          </cell>
          <cell r="G175">
            <v>23.417721518987339</v>
          </cell>
          <cell r="H175">
            <v>121</v>
          </cell>
        </row>
        <row r="176">
          <cell r="B176" t="str">
            <v>CHAUTARA</v>
          </cell>
          <cell r="C176">
            <v>259</v>
          </cell>
          <cell r="D176">
            <v>0</v>
          </cell>
          <cell r="E176">
            <v>0</v>
          </cell>
          <cell r="F176">
            <v>42</v>
          </cell>
          <cell r="G176">
            <v>16.216216216216221</v>
          </cell>
          <cell r="H176">
            <v>217</v>
          </cell>
        </row>
        <row r="177">
          <cell r="B177" t="str">
            <v>LOTHAR CHITWAN</v>
          </cell>
          <cell r="C177">
            <v>50</v>
          </cell>
          <cell r="D177">
            <v>0</v>
          </cell>
          <cell r="E177">
            <v>0</v>
          </cell>
          <cell r="F177">
            <v>2</v>
          </cell>
          <cell r="G177">
            <v>4</v>
          </cell>
          <cell r="H177">
            <v>48</v>
          </cell>
        </row>
        <row r="178">
          <cell r="B178" t="str">
            <v>PADAMPUR CHITWAN</v>
          </cell>
          <cell r="C178">
            <v>327</v>
          </cell>
          <cell r="D178">
            <v>0</v>
          </cell>
          <cell r="E178">
            <v>0</v>
          </cell>
          <cell r="F178">
            <v>26</v>
          </cell>
          <cell r="G178">
            <v>7.951070336391437</v>
          </cell>
          <cell r="H178">
            <v>301</v>
          </cell>
        </row>
        <row r="179">
          <cell r="B179" t="str">
            <v>BHANDARA CHITWAN</v>
          </cell>
          <cell r="C179">
            <v>495</v>
          </cell>
          <cell r="D179">
            <v>0</v>
          </cell>
          <cell r="E179">
            <v>0</v>
          </cell>
          <cell r="F179">
            <v>46</v>
          </cell>
          <cell r="G179">
            <v>9.2929292929292924</v>
          </cell>
          <cell r="H179">
            <v>449</v>
          </cell>
        </row>
        <row r="180">
          <cell r="B180" t="str">
            <v>MEGHAULI CHITWAN</v>
          </cell>
          <cell r="C180">
            <v>69</v>
          </cell>
          <cell r="D180">
            <v>0</v>
          </cell>
          <cell r="E180">
            <v>0</v>
          </cell>
          <cell r="F180">
            <v>4</v>
          </cell>
          <cell r="G180">
            <v>5.7971014492753623</v>
          </cell>
          <cell r="H180">
            <v>65</v>
          </cell>
        </row>
        <row r="181">
          <cell r="B181" t="str">
            <v>JAGATPUR CHITWAN</v>
          </cell>
          <cell r="C181">
            <v>82</v>
          </cell>
          <cell r="D181">
            <v>0</v>
          </cell>
          <cell r="E181">
            <v>0</v>
          </cell>
          <cell r="F181">
            <v>11</v>
          </cell>
          <cell r="G181">
            <v>13.414634146341459</v>
          </cell>
          <cell r="H181">
            <v>71</v>
          </cell>
        </row>
        <row r="182">
          <cell r="B182" t="str">
            <v>RETURN HEAD OFFICE</v>
          </cell>
          <cell r="C182">
            <v>3</v>
          </cell>
          <cell r="D182">
            <v>0</v>
          </cell>
          <cell r="E182">
            <v>0</v>
          </cell>
          <cell r="F182">
            <v>3</v>
          </cell>
          <cell r="G182">
            <v>100</v>
          </cell>
          <cell r="H182">
            <v>0</v>
          </cell>
        </row>
        <row r="183">
          <cell r="B183" t="str">
            <v>HEAD OFFICE (KATHMANDU)</v>
          </cell>
          <cell r="C183">
            <v>17401</v>
          </cell>
          <cell r="D183">
            <v>0</v>
          </cell>
          <cell r="E183">
            <v>0</v>
          </cell>
          <cell r="F183">
            <v>2578</v>
          </cell>
          <cell r="G183">
            <v>14.815240503419339</v>
          </cell>
          <cell r="H183">
            <v>14823</v>
          </cell>
        </row>
        <row r="184">
          <cell r="B184" t="str">
            <v>HEAD OFFICE (LALITPUR)</v>
          </cell>
          <cell r="C184">
            <v>2975</v>
          </cell>
          <cell r="D184">
            <v>0</v>
          </cell>
          <cell r="E184">
            <v>0</v>
          </cell>
          <cell r="F184">
            <v>414</v>
          </cell>
          <cell r="G184">
            <v>13.91596638655462</v>
          </cell>
          <cell r="H184">
            <v>2561</v>
          </cell>
        </row>
        <row r="185">
          <cell r="B185" t="str">
            <v>HEAD OFFICE (BHAKTAPUR)</v>
          </cell>
          <cell r="C185">
            <v>2250</v>
          </cell>
          <cell r="D185">
            <v>0</v>
          </cell>
          <cell r="E185">
            <v>0</v>
          </cell>
          <cell r="F185">
            <v>370</v>
          </cell>
          <cell r="G185">
            <v>16.44444444444445</v>
          </cell>
          <cell r="H185">
            <v>1880</v>
          </cell>
        </row>
        <row r="186">
          <cell r="B186" t="str">
            <v>KHURKOT</v>
          </cell>
          <cell r="C186">
            <v>127</v>
          </cell>
          <cell r="D186">
            <v>0</v>
          </cell>
          <cell r="E186">
            <v>0</v>
          </cell>
          <cell r="F186">
            <v>21</v>
          </cell>
          <cell r="G186">
            <v>16.535433070866141</v>
          </cell>
          <cell r="H186">
            <v>106</v>
          </cell>
        </row>
        <row r="187">
          <cell r="B187" t="str">
            <v>NAUBISE</v>
          </cell>
          <cell r="C187">
            <v>186</v>
          </cell>
          <cell r="D187">
            <v>0</v>
          </cell>
          <cell r="E187">
            <v>0</v>
          </cell>
          <cell r="F187">
            <v>31</v>
          </cell>
          <cell r="G187">
            <v>16.666666666666661</v>
          </cell>
          <cell r="H187">
            <v>155</v>
          </cell>
        </row>
        <row r="188">
          <cell r="B188" t="str">
            <v>MAINAPOKHARI DOLAKHA</v>
          </cell>
          <cell r="C188">
            <v>46</v>
          </cell>
          <cell r="D188">
            <v>0</v>
          </cell>
          <cell r="E188">
            <v>0</v>
          </cell>
          <cell r="F188">
            <v>10</v>
          </cell>
          <cell r="G188">
            <v>21.739130434782609</v>
          </cell>
          <cell r="H188">
            <v>36</v>
          </cell>
        </row>
        <row r="189">
          <cell r="B189" t="str">
            <v>NAGDHUNGA</v>
          </cell>
          <cell r="C189">
            <v>28</v>
          </cell>
          <cell r="D189">
            <v>0</v>
          </cell>
          <cell r="E189">
            <v>0</v>
          </cell>
          <cell r="F189">
            <v>5</v>
          </cell>
          <cell r="G189">
            <v>17.857142857142861</v>
          </cell>
          <cell r="H189">
            <v>23</v>
          </cell>
        </row>
        <row r="190">
          <cell r="B190" t="str">
            <v>BAHRABISE</v>
          </cell>
          <cell r="C190">
            <v>290</v>
          </cell>
          <cell r="D190">
            <v>0</v>
          </cell>
          <cell r="E190">
            <v>0</v>
          </cell>
          <cell r="F190">
            <v>42</v>
          </cell>
          <cell r="G190">
            <v>14.48275862068966</v>
          </cell>
          <cell r="H190">
            <v>248</v>
          </cell>
        </row>
        <row r="191">
          <cell r="B191" t="str">
            <v>LELE LALITPUR</v>
          </cell>
          <cell r="C191">
            <v>68</v>
          </cell>
          <cell r="D191">
            <v>0</v>
          </cell>
          <cell r="E191">
            <v>0</v>
          </cell>
          <cell r="F191">
            <v>12</v>
          </cell>
          <cell r="G191">
            <v>17.647058823529409</v>
          </cell>
          <cell r="H191">
            <v>56</v>
          </cell>
        </row>
        <row r="192">
          <cell r="B192" t="str">
            <v>CHANGUNARAYAN BHAKTAPUR</v>
          </cell>
          <cell r="C192">
            <v>55</v>
          </cell>
          <cell r="D192">
            <v>0</v>
          </cell>
          <cell r="E192">
            <v>0</v>
          </cell>
          <cell r="F192">
            <v>10</v>
          </cell>
          <cell r="G192">
            <v>18.18181818181818</v>
          </cell>
          <cell r="H192">
            <v>45</v>
          </cell>
        </row>
        <row r="193">
          <cell r="B193" t="str">
            <v>DASDHUNGA</v>
          </cell>
          <cell r="C193">
            <v>14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14</v>
          </cell>
        </row>
        <row r="194">
          <cell r="B194" t="str">
            <v>JUGEDI CHITWAN</v>
          </cell>
          <cell r="C194">
            <v>26</v>
          </cell>
          <cell r="D194">
            <v>0</v>
          </cell>
          <cell r="E194">
            <v>0</v>
          </cell>
          <cell r="F194">
            <v>5</v>
          </cell>
          <cell r="G194">
            <v>19.23076923076923</v>
          </cell>
          <cell r="H194">
            <v>21</v>
          </cell>
        </row>
        <row r="195">
          <cell r="B195" t="str">
            <v>GALCHI</v>
          </cell>
          <cell r="C195">
            <v>240</v>
          </cell>
          <cell r="D195">
            <v>0</v>
          </cell>
          <cell r="E195">
            <v>0</v>
          </cell>
          <cell r="F195">
            <v>58</v>
          </cell>
          <cell r="G195">
            <v>24.166666666666671</v>
          </cell>
          <cell r="H195">
            <v>182</v>
          </cell>
        </row>
        <row r="196">
          <cell r="B196" t="str">
            <v>PADAM POKHARI</v>
          </cell>
          <cell r="C196">
            <v>0</v>
          </cell>
          <cell r="D196">
            <v>0</v>
          </cell>
          <cell r="E196" t="str">
            <v>-</v>
          </cell>
          <cell r="F196">
            <v>0</v>
          </cell>
          <cell r="G196" t="str">
            <v>-</v>
          </cell>
          <cell r="H196">
            <v>0</v>
          </cell>
        </row>
        <row r="197">
          <cell r="B197" t="str">
            <v>SAURAHA CHITWAN</v>
          </cell>
          <cell r="C197">
            <v>0</v>
          </cell>
          <cell r="D197">
            <v>0</v>
          </cell>
          <cell r="E197" t="str">
            <v>-</v>
          </cell>
          <cell r="F197">
            <v>0</v>
          </cell>
          <cell r="G197" t="str">
            <v>-</v>
          </cell>
          <cell r="H197">
            <v>0</v>
          </cell>
        </row>
        <row r="198">
          <cell r="B198" t="str">
            <v>BAGLUNG</v>
          </cell>
          <cell r="C198">
            <v>1286</v>
          </cell>
          <cell r="D198">
            <v>0</v>
          </cell>
          <cell r="E198">
            <v>0</v>
          </cell>
          <cell r="F198">
            <v>153</v>
          </cell>
          <cell r="G198">
            <v>11.897356143079319</v>
          </cell>
          <cell r="H198">
            <v>1133</v>
          </cell>
        </row>
        <row r="199">
          <cell r="B199" t="str">
            <v>BENI</v>
          </cell>
          <cell r="C199">
            <v>1171</v>
          </cell>
          <cell r="D199">
            <v>0</v>
          </cell>
          <cell r="E199">
            <v>0</v>
          </cell>
          <cell r="F199">
            <v>107</v>
          </cell>
          <cell r="G199">
            <v>9.1374893253629388</v>
          </cell>
          <cell r="H199">
            <v>1064</v>
          </cell>
        </row>
        <row r="200">
          <cell r="B200" t="str">
            <v>BURTIBANG</v>
          </cell>
          <cell r="C200">
            <v>613</v>
          </cell>
          <cell r="D200">
            <v>0</v>
          </cell>
          <cell r="E200">
            <v>0</v>
          </cell>
          <cell r="F200">
            <v>109</v>
          </cell>
          <cell r="G200">
            <v>17.78140293637847</v>
          </cell>
          <cell r="H200">
            <v>504</v>
          </cell>
        </row>
        <row r="201">
          <cell r="B201" t="str">
            <v>DAMAULI</v>
          </cell>
          <cell r="C201">
            <v>1551</v>
          </cell>
          <cell r="D201">
            <v>0</v>
          </cell>
          <cell r="E201">
            <v>0</v>
          </cell>
          <cell r="F201">
            <v>93</v>
          </cell>
          <cell r="G201">
            <v>5.9961315280464218</v>
          </cell>
          <cell r="H201">
            <v>1458</v>
          </cell>
        </row>
        <row r="202">
          <cell r="B202" t="str">
            <v>DUMRE</v>
          </cell>
          <cell r="C202">
            <v>482</v>
          </cell>
          <cell r="D202">
            <v>0</v>
          </cell>
          <cell r="E202">
            <v>0</v>
          </cell>
          <cell r="F202">
            <v>35</v>
          </cell>
          <cell r="G202">
            <v>7.2614107883817436</v>
          </cell>
          <cell r="H202">
            <v>447</v>
          </cell>
        </row>
        <row r="203">
          <cell r="B203" t="str">
            <v>GAIDAKOT</v>
          </cell>
          <cell r="C203">
            <v>604</v>
          </cell>
          <cell r="D203">
            <v>0</v>
          </cell>
          <cell r="E203">
            <v>0</v>
          </cell>
          <cell r="F203">
            <v>57</v>
          </cell>
          <cell r="G203">
            <v>9.4370860927152318</v>
          </cell>
          <cell r="H203">
            <v>547</v>
          </cell>
        </row>
        <row r="204">
          <cell r="B204" t="str">
            <v>GALKOT</v>
          </cell>
          <cell r="C204">
            <v>480</v>
          </cell>
          <cell r="D204">
            <v>0</v>
          </cell>
          <cell r="E204">
            <v>0</v>
          </cell>
          <cell r="F204">
            <v>28</v>
          </cell>
          <cell r="G204">
            <v>5.833333333333333</v>
          </cell>
          <cell r="H204">
            <v>452</v>
          </cell>
        </row>
        <row r="205">
          <cell r="B205" t="str">
            <v>GORKHA BAZAR</v>
          </cell>
          <cell r="C205">
            <v>913</v>
          </cell>
          <cell r="D205">
            <v>0</v>
          </cell>
          <cell r="E205">
            <v>0</v>
          </cell>
          <cell r="F205">
            <v>136</v>
          </cell>
          <cell r="G205">
            <v>14.895947426067909</v>
          </cell>
          <cell r="H205">
            <v>777</v>
          </cell>
        </row>
        <row r="206">
          <cell r="B206" t="str">
            <v>PALUNGTAR</v>
          </cell>
          <cell r="C206">
            <v>199</v>
          </cell>
          <cell r="D206">
            <v>0</v>
          </cell>
          <cell r="E206">
            <v>0</v>
          </cell>
          <cell r="F206">
            <v>32</v>
          </cell>
          <cell r="G206">
            <v>16.08040201005025</v>
          </cell>
          <cell r="H206">
            <v>167</v>
          </cell>
        </row>
        <row r="207">
          <cell r="B207" t="str">
            <v>JOMSOM</v>
          </cell>
          <cell r="C207">
            <v>342</v>
          </cell>
          <cell r="D207">
            <v>0</v>
          </cell>
          <cell r="E207">
            <v>0</v>
          </cell>
          <cell r="F207">
            <v>47</v>
          </cell>
          <cell r="G207">
            <v>13.74269005847953</v>
          </cell>
          <cell r="H207">
            <v>295</v>
          </cell>
        </row>
        <row r="208">
          <cell r="B208" t="str">
            <v>KAWASOTI</v>
          </cell>
          <cell r="C208">
            <v>1250</v>
          </cell>
          <cell r="D208">
            <v>0</v>
          </cell>
          <cell r="E208">
            <v>0</v>
          </cell>
          <cell r="F208">
            <v>99</v>
          </cell>
          <cell r="G208">
            <v>7.9200000000000008</v>
          </cell>
          <cell r="H208">
            <v>1151</v>
          </cell>
        </row>
        <row r="209">
          <cell r="B209" t="str">
            <v>KUSMA</v>
          </cell>
          <cell r="C209">
            <v>737</v>
          </cell>
          <cell r="D209">
            <v>0</v>
          </cell>
          <cell r="E209">
            <v>0</v>
          </cell>
          <cell r="F209">
            <v>69</v>
          </cell>
          <cell r="G209">
            <v>9.3622795115332433</v>
          </cell>
          <cell r="H209">
            <v>668</v>
          </cell>
        </row>
        <row r="210">
          <cell r="B210" t="str">
            <v>BESI SAHAR</v>
          </cell>
          <cell r="C210">
            <v>931</v>
          </cell>
          <cell r="D210">
            <v>0</v>
          </cell>
          <cell r="E210">
            <v>0</v>
          </cell>
          <cell r="F210">
            <v>90</v>
          </cell>
          <cell r="G210">
            <v>9.6670247046186901</v>
          </cell>
          <cell r="H210">
            <v>841</v>
          </cell>
        </row>
        <row r="211">
          <cell r="B211" t="str">
            <v>SUNDAR BAZAR</v>
          </cell>
          <cell r="C211">
            <v>495</v>
          </cell>
          <cell r="D211">
            <v>0</v>
          </cell>
          <cell r="E211">
            <v>0</v>
          </cell>
          <cell r="F211">
            <v>47</v>
          </cell>
          <cell r="G211">
            <v>9.4949494949494948</v>
          </cell>
          <cell r="H211">
            <v>448</v>
          </cell>
        </row>
        <row r="212">
          <cell r="B212" t="str">
            <v>LEKHNATH</v>
          </cell>
          <cell r="C212">
            <v>1813</v>
          </cell>
          <cell r="D212">
            <v>0</v>
          </cell>
          <cell r="E212">
            <v>0</v>
          </cell>
          <cell r="F212">
            <v>154</v>
          </cell>
          <cell r="G212">
            <v>8.4942084942084932</v>
          </cell>
          <cell r="H212">
            <v>1659</v>
          </cell>
        </row>
        <row r="213">
          <cell r="B213" t="str">
            <v>POKHARA</v>
          </cell>
          <cell r="C213">
            <v>13487</v>
          </cell>
          <cell r="D213">
            <v>0</v>
          </cell>
          <cell r="E213">
            <v>0</v>
          </cell>
          <cell r="F213">
            <v>1093</v>
          </cell>
          <cell r="G213">
            <v>8.1041002446800618</v>
          </cell>
          <cell r="H213">
            <v>12394</v>
          </cell>
        </row>
        <row r="214">
          <cell r="B214" t="str">
            <v>SYANGJA WALING</v>
          </cell>
          <cell r="C214">
            <v>1114</v>
          </cell>
          <cell r="D214">
            <v>0</v>
          </cell>
          <cell r="E214">
            <v>0</v>
          </cell>
          <cell r="F214">
            <v>96</v>
          </cell>
          <cell r="G214">
            <v>8.6175942549371634</v>
          </cell>
          <cell r="H214">
            <v>1018</v>
          </cell>
        </row>
        <row r="215">
          <cell r="B215" t="str">
            <v>HEMJA</v>
          </cell>
          <cell r="C215">
            <v>371</v>
          </cell>
          <cell r="D215">
            <v>0</v>
          </cell>
          <cell r="E215">
            <v>0</v>
          </cell>
          <cell r="F215">
            <v>44</v>
          </cell>
          <cell r="G215">
            <v>11.859838274932621</v>
          </cell>
          <cell r="H215">
            <v>327</v>
          </cell>
        </row>
        <row r="216">
          <cell r="B216" t="str">
            <v>ARUNKHOLA</v>
          </cell>
          <cell r="C216">
            <v>334</v>
          </cell>
          <cell r="D216">
            <v>0</v>
          </cell>
          <cell r="E216">
            <v>0</v>
          </cell>
          <cell r="F216">
            <v>26</v>
          </cell>
          <cell r="G216">
            <v>7.7844311377245514</v>
          </cell>
          <cell r="H216">
            <v>308</v>
          </cell>
        </row>
        <row r="217">
          <cell r="B217" t="str">
            <v>DUMKIBAS</v>
          </cell>
          <cell r="C217">
            <v>197</v>
          </cell>
          <cell r="D217">
            <v>0</v>
          </cell>
          <cell r="E217">
            <v>0</v>
          </cell>
          <cell r="F217">
            <v>19</v>
          </cell>
          <cell r="G217">
            <v>9.6446700507614214</v>
          </cell>
          <cell r="H217">
            <v>178</v>
          </cell>
        </row>
        <row r="218">
          <cell r="B218" t="str">
            <v>CHORMARA</v>
          </cell>
          <cell r="C218">
            <v>150</v>
          </cell>
          <cell r="D218">
            <v>0</v>
          </cell>
          <cell r="E218">
            <v>0</v>
          </cell>
          <cell r="F218">
            <v>18</v>
          </cell>
          <cell r="G218">
            <v>12</v>
          </cell>
          <cell r="H218">
            <v>132</v>
          </cell>
        </row>
        <row r="219">
          <cell r="B219" t="str">
            <v>DALDALE</v>
          </cell>
          <cell r="C219">
            <v>479</v>
          </cell>
          <cell r="D219">
            <v>0</v>
          </cell>
          <cell r="E219">
            <v>0</v>
          </cell>
          <cell r="F219">
            <v>48</v>
          </cell>
          <cell r="G219">
            <v>10.02087682672234</v>
          </cell>
          <cell r="H219">
            <v>431</v>
          </cell>
        </row>
        <row r="220">
          <cell r="B220" t="str">
            <v>AANBU KHAIRENI TANAHU</v>
          </cell>
          <cell r="C220">
            <v>348</v>
          </cell>
          <cell r="D220">
            <v>0</v>
          </cell>
          <cell r="E220">
            <v>0</v>
          </cell>
          <cell r="F220">
            <v>36</v>
          </cell>
          <cell r="G220">
            <v>10.3448275862069</v>
          </cell>
          <cell r="H220">
            <v>312</v>
          </cell>
        </row>
        <row r="221">
          <cell r="B221" t="str">
            <v>DULEGAUNDA TANAHU</v>
          </cell>
          <cell r="C221">
            <v>747</v>
          </cell>
          <cell r="D221">
            <v>0</v>
          </cell>
          <cell r="E221">
            <v>0</v>
          </cell>
          <cell r="F221">
            <v>51</v>
          </cell>
          <cell r="G221">
            <v>6.8273092369477917</v>
          </cell>
          <cell r="H221">
            <v>696</v>
          </cell>
        </row>
        <row r="222">
          <cell r="B222" t="str">
            <v>SYANGJA PUTALIBAZAR</v>
          </cell>
          <cell r="C222">
            <v>608</v>
          </cell>
          <cell r="D222">
            <v>0</v>
          </cell>
          <cell r="E222">
            <v>0</v>
          </cell>
          <cell r="F222">
            <v>38</v>
          </cell>
          <cell r="G222">
            <v>6.25</v>
          </cell>
          <cell r="H222">
            <v>570</v>
          </cell>
        </row>
        <row r="223">
          <cell r="B223" t="str">
            <v>SYANGJA GALYANG</v>
          </cell>
          <cell r="C223">
            <v>279</v>
          </cell>
          <cell r="D223">
            <v>0</v>
          </cell>
          <cell r="E223">
            <v>0</v>
          </cell>
          <cell r="F223">
            <v>19</v>
          </cell>
          <cell r="G223">
            <v>6.8100358422939076</v>
          </cell>
          <cell r="H223">
            <v>260</v>
          </cell>
        </row>
        <row r="224">
          <cell r="B224" t="str">
            <v>BHIMAD TANAHU</v>
          </cell>
          <cell r="C224">
            <v>305</v>
          </cell>
          <cell r="D224">
            <v>0</v>
          </cell>
          <cell r="E224">
            <v>0</v>
          </cell>
          <cell r="F224">
            <v>40</v>
          </cell>
          <cell r="G224">
            <v>13.11475409836066</v>
          </cell>
          <cell r="H224">
            <v>265</v>
          </cell>
        </row>
        <row r="225">
          <cell r="B225" t="str">
            <v>CHAME MANANG</v>
          </cell>
          <cell r="C225">
            <v>73</v>
          </cell>
          <cell r="D225">
            <v>0</v>
          </cell>
          <cell r="E225">
            <v>0</v>
          </cell>
          <cell r="F225">
            <v>6</v>
          </cell>
          <cell r="G225">
            <v>8.2191780821917799</v>
          </cell>
          <cell r="H225">
            <v>67</v>
          </cell>
        </row>
        <row r="226">
          <cell r="B226" t="str">
            <v>RAJAHAR NAWALPARASI</v>
          </cell>
          <cell r="C226">
            <v>465</v>
          </cell>
          <cell r="D226">
            <v>0</v>
          </cell>
          <cell r="E226">
            <v>0</v>
          </cell>
          <cell r="F226">
            <v>47</v>
          </cell>
          <cell r="G226">
            <v>10.10752688172043</v>
          </cell>
          <cell r="H226">
            <v>418</v>
          </cell>
        </row>
        <row r="227">
          <cell r="B227" t="str">
            <v>HARKAPUR 16 NO</v>
          </cell>
          <cell r="C227">
            <v>39</v>
          </cell>
          <cell r="D227">
            <v>0</v>
          </cell>
          <cell r="E227">
            <v>0</v>
          </cell>
          <cell r="F227">
            <v>4</v>
          </cell>
          <cell r="G227">
            <v>10.256410256410261</v>
          </cell>
          <cell r="H227">
            <v>35</v>
          </cell>
        </row>
        <row r="228">
          <cell r="B228" t="str">
            <v>NAYAPUL KUSMA</v>
          </cell>
          <cell r="C228">
            <v>28</v>
          </cell>
          <cell r="D228">
            <v>0</v>
          </cell>
          <cell r="E228">
            <v>0</v>
          </cell>
          <cell r="F228">
            <v>7</v>
          </cell>
          <cell r="G228">
            <v>25</v>
          </cell>
          <cell r="H228">
            <v>21</v>
          </cell>
        </row>
        <row r="229">
          <cell r="B229" t="str">
            <v>BANDIPUR TANAHUN</v>
          </cell>
          <cell r="C229">
            <v>77</v>
          </cell>
          <cell r="D229">
            <v>0</v>
          </cell>
          <cell r="E229">
            <v>0</v>
          </cell>
          <cell r="F229">
            <v>9</v>
          </cell>
          <cell r="G229">
            <v>11.688311688311691</v>
          </cell>
          <cell r="H229">
            <v>68</v>
          </cell>
        </row>
        <row r="230">
          <cell r="B230" t="str">
            <v>DARWANG MYAGDI</v>
          </cell>
          <cell r="C230">
            <v>101</v>
          </cell>
          <cell r="D230">
            <v>0</v>
          </cell>
          <cell r="E230">
            <v>0</v>
          </cell>
          <cell r="F230">
            <v>17</v>
          </cell>
          <cell r="G230">
            <v>16.831683168316829</v>
          </cell>
          <cell r="H230">
            <v>84</v>
          </cell>
        </row>
        <row r="231">
          <cell r="B231" t="str">
            <v>DUIPIPLE</v>
          </cell>
          <cell r="C231">
            <v>84</v>
          </cell>
          <cell r="D231">
            <v>0</v>
          </cell>
          <cell r="E231">
            <v>0</v>
          </cell>
          <cell r="F231">
            <v>9</v>
          </cell>
          <cell r="G231">
            <v>10.71428571428571</v>
          </cell>
          <cell r="H231">
            <v>75</v>
          </cell>
        </row>
        <row r="232">
          <cell r="B232" t="str">
            <v>KASKI NAUDANDA</v>
          </cell>
          <cell r="C232">
            <v>0</v>
          </cell>
          <cell r="D232">
            <v>0</v>
          </cell>
          <cell r="E232" t="str">
            <v>-</v>
          </cell>
          <cell r="F232">
            <v>0</v>
          </cell>
          <cell r="G232" t="str">
            <v>-</v>
          </cell>
          <cell r="H232">
            <v>0</v>
          </cell>
        </row>
        <row r="233">
          <cell r="B233" t="str">
            <v>SYANGJA CHAPAKOT</v>
          </cell>
          <cell r="C233">
            <v>0</v>
          </cell>
          <cell r="D233">
            <v>0</v>
          </cell>
          <cell r="E233" t="str">
            <v>-</v>
          </cell>
          <cell r="F233">
            <v>0</v>
          </cell>
          <cell r="G233" t="str">
            <v>-</v>
          </cell>
          <cell r="H233">
            <v>0</v>
          </cell>
        </row>
        <row r="234">
          <cell r="B234" t="str">
            <v>SYANGJA BAYARGHARI</v>
          </cell>
          <cell r="C234">
            <v>0</v>
          </cell>
          <cell r="D234">
            <v>0</v>
          </cell>
          <cell r="E234" t="str">
            <v>-</v>
          </cell>
          <cell r="F234">
            <v>0</v>
          </cell>
          <cell r="G234" t="str">
            <v>-</v>
          </cell>
          <cell r="H234">
            <v>0</v>
          </cell>
        </row>
        <row r="235">
          <cell r="B235" t="str">
            <v>BANSAGADHI</v>
          </cell>
          <cell r="C235">
            <v>368</v>
          </cell>
          <cell r="D235">
            <v>0</v>
          </cell>
          <cell r="E235">
            <v>0</v>
          </cell>
          <cell r="F235">
            <v>70</v>
          </cell>
          <cell r="G235">
            <v>19.021739130434781</v>
          </cell>
          <cell r="H235">
            <v>298</v>
          </cell>
        </row>
        <row r="236">
          <cell r="B236" t="str">
            <v>BARDAGHAT</v>
          </cell>
          <cell r="C236">
            <v>1258</v>
          </cell>
          <cell r="D236">
            <v>0</v>
          </cell>
          <cell r="E236">
            <v>0</v>
          </cell>
          <cell r="F236">
            <v>166</v>
          </cell>
          <cell r="G236">
            <v>13.195548489666139</v>
          </cell>
          <cell r="H236">
            <v>1092</v>
          </cell>
        </row>
        <row r="237">
          <cell r="B237" t="str">
            <v>BHAIRAHAWA</v>
          </cell>
          <cell r="C237">
            <v>2789</v>
          </cell>
          <cell r="D237">
            <v>0</v>
          </cell>
          <cell r="E237">
            <v>0</v>
          </cell>
          <cell r="F237">
            <v>310</v>
          </cell>
          <cell r="G237">
            <v>11.11509501613482</v>
          </cell>
          <cell r="H237">
            <v>2479</v>
          </cell>
        </row>
        <row r="238">
          <cell r="B238" t="str">
            <v>BHALUBANG</v>
          </cell>
          <cell r="C238">
            <v>535</v>
          </cell>
          <cell r="D238">
            <v>0</v>
          </cell>
          <cell r="E238">
            <v>0</v>
          </cell>
          <cell r="F238">
            <v>52</v>
          </cell>
          <cell r="G238">
            <v>9.7196261682242984</v>
          </cell>
          <cell r="H238">
            <v>483</v>
          </cell>
        </row>
        <row r="239">
          <cell r="B239" t="str">
            <v>BHURIGOAN</v>
          </cell>
          <cell r="C239">
            <v>329</v>
          </cell>
          <cell r="D239">
            <v>0</v>
          </cell>
          <cell r="E239">
            <v>0</v>
          </cell>
          <cell r="F239">
            <v>25</v>
          </cell>
          <cell r="G239">
            <v>7.598784194528875</v>
          </cell>
          <cell r="H239">
            <v>304</v>
          </cell>
        </row>
        <row r="240">
          <cell r="B240" t="str">
            <v>BUTWAL</v>
          </cell>
          <cell r="C240">
            <v>6247</v>
          </cell>
          <cell r="D240">
            <v>0</v>
          </cell>
          <cell r="E240">
            <v>0</v>
          </cell>
          <cell r="F240">
            <v>568</v>
          </cell>
          <cell r="G240">
            <v>9.0923643348807417</v>
          </cell>
          <cell r="H240">
            <v>5679</v>
          </cell>
        </row>
        <row r="241">
          <cell r="B241" t="str">
            <v>CHANDRAUTA</v>
          </cell>
          <cell r="C241">
            <v>701</v>
          </cell>
          <cell r="D241">
            <v>0</v>
          </cell>
          <cell r="E241">
            <v>0</v>
          </cell>
          <cell r="F241">
            <v>96</v>
          </cell>
          <cell r="G241">
            <v>13.69472182596291</v>
          </cell>
          <cell r="H241">
            <v>605</v>
          </cell>
        </row>
        <row r="242">
          <cell r="B242" t="str">
            <v>GHORAHI</v>
          </cell>
          <cell r="C242">
            <v>3040</v>
          </cell>
          <cell r="D242">
            <v>0</v>
          </cell>
          <cell r="E242">
            <v>0</v>
          </cell>
          <cell r="F242">
            <v>317</v>
          </cell>
          <cell r="G242">
            <v>10.42763157894737</v>
          </cell>
          <cell r="H242">
            <v>2723</v>
          </cell>
        </row>
        <row r="243">
          <cell r="B243" t="str">
            <v>KOHALPUR</v>
          </cell>
          <cell r="C243">
            <v>2357</v>
          </cell>
          <cell r="D243">
            <v>0</v>
          </cell>
          <cell r="E243">
            <v>0</v>
          </cell>
          <cell r="F243">
            <v>332</v>
          </cell>
          <cell r="G243">
            <v>14.0857021637675</v>
          </cell>
          <cell r="H243">
            <v>2025</v>
          </cell>
        </row>
        <row r="244">
          <cell r="B244" t="str">
            <v>LAMAHI</v>
          </cell>
          <cell r="C244">
            <v>901</v>
          </cell>
          <cell r="D244">
            <v>0</v>
          </cell>
          <cell r="E244">
            <v>0</v>
          </cell>
          <cell r="F244">
            <v>99</v>
          </cell>
          <cell r="G244">
            <v>10.98779134295228</v>
          </cell>
          <cell r="H244">
            <v>802</v>
          </cell>
        </row>
        <row r="245">
          <cell r="B245" t="str">
            <v>NEPALGUNJ</v>
          </cell>
          <cell r="C245">
            <v>3627</v>
          </cell>
          <cell r="D245">
            <v>0</v>
          </cell>
          <cell r="E245">
            <v>0</v>
          </cell>
          <cell r="F245">
            <v>528</v>
          </cell>
          <cell r="G245">
            <v>14.55748552522746</v>
          </cell>
          <cell r="H245">
            <v>3099</v>
          </cell>
        </row>
        <row r="246">
          <cell r="B246" t="str">
            <v>TANSEN</v>
          </cell>
          <cell r="C246">
            <v>1129</v>
          </cell>
          <cell r="D246">
            <v>0</v>
          </cell>
          <cell r="E246">
            <v>0</v>
          </cell>
          <cell r="F246">
            <v>71</v>
          </cell>
          <cell r="G246">
            <v>6.288751107174491</v>
          </cell>
          <cell r="H246">
            <v>1058</v>
          </cell>
        </row>
        <row r="247">
          <cell r="B247" t="str">
            <v>PARASI</v>
          </cell>
          <cell r="C247">
            <v>468</v>
          </cell>
          <cell r="D247">
            <v>0</v>
          </cell>
          <cell r="E247">
            <v>0</v>
          </cell>
          <cell r="F247">
            <v>86</v>
          </cell>
          <cell r="G247">
            <v>18.376068376068378</v>
          </cell>
          <cell r="H247">
            <v>382</v>
          </cell>
        </row>
        <row r="248">
          <cell r="B248" t="str">
            <v>PYUTHAN</v>
          </cell>
          <cell r="C248">
            <v>778</v>
          </cell>
          <cell r="D248">
            <v>0</v>
          </cell>
          <cell r="E248">
            <v>0</v>
          </cell>
          <cell r="F248">
            <v>96</v>
          </cell>
          <cell r="G248">
            <v>12.339331619537271</v>
          </cell>
          <cell r="H248">
            <v>682</v>
          </cell>
        </row>
        <row r="249">
          <cell r="B249" t="str">
            <v>RAJAPUR</v>
          </cell>
          <cell r="C249">
            <v>345</v>
          </cell>
          <cell r="D249">
            <v>0</v>
          </cell>
          <cell r="E249">
            <v>0</v>
          </cell>
          <cell r="F249">
            <v>25</v>
          </cell>
          <cell r="G249">
            <v>7.2463768115942031</v>
          </cell>
          <cell r="H249">
            <v>320</v>
          </cell>
        </row>
        <row r="250">
          <cell r="B250" t="str">
            <v>SUNWAL</v>
          </cell>
          <cell r="C250">
            <v>804</v>
          </cell>
          <cell r="D250">
            <v>0</v>
          </cell>
          <cell r="E250">
            <v>0</v>
          </cell>
          <cell r="F250">
            <v>68</v>
          </cell>
          <cell r="G250">
            <v>8.4577114427860707</v>
          </cell>
          <cell r="H250">
            <v>736</v>
          </cell>
        </row>
        <row r="251">
          <cell r="B251" t="str">
            <v>TAULIHAWA</v>
          </cell>
          <cell r="C251">
            <v>540</v>
          </cell>
          <cell r="D251">
            <v>0</v>
          </cell>
          <cell r="E251">
            <v>0</v>
          </cell>
          <cell r="F251">
            <v>72</v>
          </cell>
          <cell r="G251">
            <v>13.33333333333333</v>
          </cell>
          <cell r="H251">
            <v>468</v>
          </cell>
        </row>
        <row r="252">
          <cell r="B252" t="str">
            <v>TULSIPUR</v>
          </cell>
          <cell r="C252">
            <v>2727</v>
          </cell>
          <cell r="D252">
            <v>0</v>
          </cell>
          <cell r="E252">
            <v>0</v>
          </cell>
          <cell r="F252">
            <v>356</v>
          </cell>
          <cell r="G252">
            <v>13.054638797213061</v>
          </cell>
          <cell r="H252">
            <v>2371</v>
          </cell>
        </row>
        <row r="253">
          <cell r="B253" t="str">
            <v>4 NO JEETPUR</v>
          </cell>
          <cell r="C253">
            <v>860</v>
          </cell>
          <cell r="D253">
            <v>0</v>
          </cell>
          <cell r="E253">
            <v>0</v>
          </cell>
          <cell r="F253">
            <v>91</v>
          </cell>
          <cell r="G253">
            <v>10.58139534883721</v>
          </cell>
          <cell r="H253">
            <v>769</v>
          </cell>
        </row>
        <row r="254">
          <cell r="B254" t="str">
            <v>MOURIGHAT</v>
          </cell>
          <cell r="C254">
            <v>53</v>
          </cell>
          <cell r="D254">
            <v>0</v>
          </cell>
          <cell r="E254">
            <v>0</v>
          </cell>
          <cell r="F254">
            <v>7</v>
          </cell>
          <cell r="G254">
            <v>13.20754716981132</v>
          </cell>
          <cell r="H254">
            <v>46</v>
          </cell>
        </row>
        <row r="255">
          <cell r="B255" t="str">
            <v>MANIGRAM</v>
          </cell>
          <cell r="C255">
            <v>819</v>
          </cell>
          <cell r="D255">
            <v>0</v>
          </cell>
          <cell r="E255">
            <v>0</v>
          </cell>
          <cell r="F255">
            <v>49</v>
          </cell>
          <cell r="G255">
            <v>5.982905982905983</v>
          </cell>
          <cell r="H255">
            <v>770</v>
          </cell>
        </row>
        <row r="256">
          <cell r="B256" t="str">
            <v>SANDHIKHARKA</v>
          </cell>
          <cell r="C256">
            <v>748</v>
          </cell>
          <cell r="D256">
            <v>0</v>
          </cell>
          <cell r="E256">
            <v>0</v>
          </cell>
          <cell r="F256">
            <v>77</v>
          </cell>
          <cell r="G256">
            <v>10.294117647058821</v>
          </cell>
          <cell r="H256">
            <v>671</v>
          </cell>
        </row>
        <row r="257">
          <cell r="B257" t="str">
            <v>RAMPUR PALPA</v>
          </cell>
          <cell r="C257">
            <v>582</v>
          </cell>
          <cell r="D257">
            <v>0</v>
          </cell>
          <cell r="E257">
            <v>0</v>
          </cell>
          <cell r="F257">
            <v>58</v>
          </cell>
          <cell r="G257">
            <v>9.9656357388316152</v>
          </cell>
          <cell r="H257">
            <v>524</v>
          </cell>
        </row>
        <row r="258">
          <cell r="B258" t="str">
            <v>GORUSINGE</v>
          </cell>
          <cell r="C258">
            <v>238</v>
          </cell>
          <cell r="D258">
            <v>0</v>
          </cell>
          <cell r="E258">
            <v>0</v>
          </cell>
          <cell r="F258">
            <v>36</v>
          </cell>
          <cell r="G258">
            <v>15.12605042016807</v>
          </cell>
          <cell r="H258">
            <v>202</v>
          </cell>
        </row>
        <row r="259">
          <cell r="B259" t="str">
            <v>TAMGHAS</v>
          </cell>
          <cell r="C259">
            <v>788</v>
          </cell>
          <cell r="D259">
            <v>0</v>
          </cell>
          <cell r="E259">
            <v>0</v>
          </cell>
          <cell r="F259">
            <v>62</v>
          </cell>
          <cell r="G259">
            <v>7.8680203045685282</v>
          </cell>
          <cell r="H259">
            <v>726</v>
          </cell>
        </row>
        <row r="260">
          <cell r="B260" t="str">
            <v>GULARIYA</v>
          </cell>
          <cell r="C260">
            <v>709</v>
          </cell>
          <cell r="D260">
            <v>0</v>
          </cell>
          <cell r="E260">
            <v>0</v>
          </cell>
          <cell r="F260">
            <v>125</v>
          </cell>
          <cell r="G260">
            <v>17.630465444287729</v>
          </cell>
          <cell r="H260">
            <v>584</v>
          </cell>
        </row>
        <row r="261">
          <cell r="B261" t="str">
            <v>LIWANG</v>
          </cell>
          <cell r="C261">
            <v>501</v>
          </cell>
          <cell r="D261">
            <v>0</v>
          </cell>
          <cell r="E261">
            <v>0</v>
          </cell>
          <cell r="F261">
            <v>60</v>
          </cell>
          <cell r="G261">
            <v>11.976047904191621</v>
          </cell>
          <cell r="H261">
            <v>441</v>
          </cell>
        </row>
        <row r="262">
          <cell r="B262" t="str">
            <v>SULICHAUR</v>
          </cell>
          <cell r="C262">
            <v>375</v>
          </cell>
          <cell r="D262">
            <v>0</v>
          </cell>
          <cell r="E262">
            <v>0</v>
          </cell>
          <cell r="F262">
            <v>57</v>
          </cell>
          <cell r="G262">
            <v>15.2</v>
          </cell>
          <cell r="H262">
            <v>318</v>
          </cell>
        </row>
        <row r="263">
          <cell r="B263" t="str">
            <v>TAMNAGAR</v>
          </cell>
          <cell r="C263">
            <v>136</v>
          </cell>
          <cell r="D263">
            <v>0</v>
          </cell>
          <cell r="E263">
            <v>0</v>
          </cell>
          <cell r="F263">
            <v>22</v>
          </cell>
          <cell r="G263">
            <v>16.17647058823529</v>
          </cell>
          <cell r="H263">
            <v>114</v>
          </cell>
        </row>
        <row r="264">
          <cell r="B264" t="str">
            <v>MURGIYA</v>
          </cell>
          <cell r="C264">
            <v>1112</v>
          </cell>
          <cell r="D264">
            <v>0</v>
          </cell>
          <cell r="E264">
            <v>0</v>
          </cell>
          <cell r="F264">
            <v>134</v>
          </cell>
          <cell r="G264">
            <v>12.05035971223022</v>
          </cell>
          <cell r="H264">
            <v>978</v>
          </cell>
        </row>
        <row r="265">
          <cell r="B265" t="str">
            <v>JOGIKUTI</v>
          </cell>
          <cell r="C265">
            <v>579</v>
          </cell>
          <cell r="D265">
            <v>0</v>
          </cell>
          <cell r="E265">
            <v>0</v>
          </cell>
          <cell r="F265">
            <v>24</v>
          </cell>
          <cell r="G265">
            <v>4.1450777202072544</v>
          </cell>
          <cell r="H265">
            <v>555</v>
          </cell>
        </row>
        <row r="266">
          <cell r="B266" t="str">
            <v>MOTIPUR</v>
          </cell>
          <cell r="C266">
            <v>47</v>
          </cell>
          <cell r="D266">
            <v>0</v>
          </cell>
          <cell r="E266">
            <v>0</v>
          </cell>
          <cell r="F266">
            <v>11</v>
          </cell>
          <cell r="G266">
            <v>23.404255319148941</v>
          </cell>
          <cell r="H266">
            <v>36</v>
          </cell>
        </row>
        <row r="267">
          <cell r="B267" t="str">
            <v>GOPIGUNJ JAMUNIYA</v>
          </cell>
          <cell r="C267">
            <v>172</v>
          </cell>
          <cell r="D267">
            <v>0</v>
          </cell>
          <cell r="E267">
            <v>0</v>
          </cell>
          <cell r="F267">
            <v>40</v>
          </cell>
          <cell r="G267">
            <v>23.255813953488371</v>
          </cell>
          <cell r="H267">
            <v>132</v>
          </cell>
        </row>
        <row r="268">
          <cell r="B268" t="str">
            <v>KOTIHAWA</v>
          </cell>
          <cell r="C268">
            <v>193</v>
          </cell>
          <cell r="D268">
            <v>0</v>
          </cell>
          <cell r="E268">
            <v>0</v>
          </cell>
          <cell r="F268">
            <v>9</v>
          </cell>
          <cell r="G268">
            <v>4.6632124352331603</v>
          </cell>
          <cell r="H268">
            <v>184</v>
          </cell>
        </row>
        <row r="269">
          <cell r="B269" t="str">
            <v>LUMBINI BAZAR</v>
          </cell>
          <cell r="C269">
            <v>366</v>
          </cell>
          <cell r="D269">
            <v>0</v>
          </cell>
          <cell r="E269">
            <v>0</v>
          </cell>
          <cell r="F269">
            <v>99</v>
          </cell>
          <cell r="G269">
            <v>27.04918032786885</v>
          </cell>
          <cell r="H269">
            <v>267</v>
          </cell>
        </row>
        <row r="270">
          <cell r="B270" t="str">
            <v>DHAKDAI RUPANDEHI</v>
          </cell>
          <cell r="C270">
            <v>73</v>
          </cell>
          <cell r="D270">
            <v>0</v>
          </cell>
          <cell r="E270">
            <v>0</v>
          </cell>
          <cell r="F270">
            <v>13</v>
          </cell>
          <cell r="G270">
            <v>17.80821917808219</v>
          </cell>
          <cell r="H270">
            <v>60</v>
          </cell>
        </row>
        <row r="271">
          <cell r="B271" t="str">
            <v>KHAIRENI RUPANDEHI</v>
          </cell>
          <cell r="C271">
            <v>637</v>
          </cell>
          <cell r="D271">
            <v>0</v>
          </cell>
          <cell r="E271">
            <v>0</v>
          </cell>
          <cell r="F271">
            <v>66</v>
          </cell>
          <cell r="G271">
            <v>10.36106750392465</v>
          </cell>
          <cell r="H271">
            <v>571</v>
          </cell>
        </row>
        <row r="272">
          <cell r="B272" t="str">
            <v>RUKUMKOT</v>
          </cell>
          <cell r="C272">
            <v>330</v>
          </cell>
          <cell r="D272">
            <v>0</v>
          </cell>
          <cell r="E272">
            <v>0</v>
          </cell>
          <cell r="F272">
            <v>60</v>
          </cell>
          <cell r="G272">
            <v>18.18181818181818</v>
          </cell>
          <cell r="H272">
            <v>270</v>
          </cell>
        </row>
        <row r="273">
          <cell r="B273" t="str">
            <v>RIDI</v>
          </cell>
          <cell r="C273">
            <v>190</v>
          </cell>
          <cell r="D273">
            <v>0</v>
          </cell>
          <cell r="E273">
            <v>0</v>
          </cell>
          <cell r="F273">
            <v>22</v>
          </cell>
          <cell r="G273">
            <v>11.57894736842105</v>
          </cell>
          <cell r="H273">
            <v>168</v>
          </cell>
        </row>
        <row r="274">
          <cell r="B274" t="str">
            <v>SAMSHERGUNJ</v>
          </cell>
          <cell r="C274">
            <v>73</v>
          </cell>
          <cell r="D274">
            <v>0</v>
          </cell>
          <cell r="E274">
            <v>0</v>
          </cell>
          <cell r="F274">
            <v>14</v>
          </cell>
          <cell r="G274">
            <v>19.17808219178082</v>
          </cell>
          <cell r="H274">
            <v>59</v>
          </cell>
        </row>
        <row r="275">
          <cell r="B275" t="str">
            <v>NARAYANPUR</v>
          </cell>
          <cell r="C275">
            <v>147</v>
          </cell>
          <cell r="D275">
            <v>0</v>
          </cell>
          <cell r="E275">
            <v>0</v>
          </cell>
          <cell r="F275">
            <v>18</v>
          </cell>
          <cell r="G275">
            <v>12.244897959183669</v>
          </cell>
          <cell r="H275">
            <v>129</v>
          </cell>
        </row>
        <row r="276">
          <cell r="B276" t="str">
            <v>KHAJURA</v>
          </cell>
          <cell r="C276">
            <v>320</v>
          </cell>
          <cell r="D276">
            <v>0</v>
          </cell>
          <cell r="E276">
            <v>0</v>
          </cell>
          <cell r="F276">
            <v>49</v>
          </cell>
          <cell r="G276">
            <v>15.3125</v>
          </cell>
          <cell r="H276">
            <v>271</v>
          </cell>
        </row>
        <row r="277">
          <cell r="B277" t="str">
            <v>KRISHNANAGAR</v>
          </cell>
          <cell r="C277">
            <v>106</v>
          </cell>
          <cell r="D277">
            <v>0</v>
          </cell>
          <cell r="E277">
            <v>0</v>
          </cell>
          <cell r="F277">
            <v>15</v>
          </cell>
          <cell r="G277">
            <v>14.15094339622642</v>
          </cell>
          <cell r="H277">
            <v>91</v>
          </cell>
        </row>
        <row r="278">
          <cell r="B278" t="str">
            <v>AMUWA</v>
          </cell>
          <cell r="C278">
            <v>150</v>
          </cell>
          <cell r="D278">
            <v>0</v>
          </cell>
          <cell r="E278">
            <v>0</v>
          </cell>
          <cell r="F278">
            <v>18</v>
          </cell>
          <cell r="G278">
            <v>12</v>
          </cell>
          <cell r="H278">
            <v>132</v>
          </cell>
        </row>
        <row r="279">
          <cell r="B279" t="str">
            <v>PHARSATIKAR</v>
          </cell>
          <cell r="C279">
            <v>172</v>
          </cell>
          <cell r="D279">
            <v>0</v>
          </cell>
          <cell r="E279">
            <v>0</v>
          </cell>
          <cell r="F279">
            <v>12</v>
          </cell>
          <cell r="G279">
            <v>6.9767441860465116</v>
          </cell>
          <cell r="H279">
            <v>160</v>
          </cell>
        </row>
        <row r="280">
          <cell r="B280" t="str">
            <v>PYUTHAN KHALANGA</v>
          </cell>
          <cell r="C280">
            <v>79</v>
          </cell>
          <cell r="D280">
            <v>0</v>
          </cell>
          <cell r="E280">
            <v>0</v>
          </cell>
          <cell r="F280">
            <v>15</v>
          </cell>
          <cell r="G280">
            <v>18.9873417721519</v>
          </cell>
          <cell r="H280">
            <v>64</v>
          </cell>
        </row>
        <row r="281">
          <cell r="B281" t="str">
            <v>SHANTIPUR GULMI</v>
          </cell>
          <cell r="C281">
            <v>154</v>
          </cell>
          <cell r="D281">
            <v>0</v>
          </cell>
          <cell r="E281">
            <v>0</v>
          </cell>
          <cell r="F281">
            <v>28</v>
          </cell>
          <cell r="G281">
            <v>18.18181818181818</v>
          </cell>
          <cell r="H281">
            <v>126</v>
          </cell>
        </row>
        <row r="282">
          <cell r="B282" t="str">
            <v>JAYANAGAR BARDIYA</v>
          </cell>
          <cell r="C282">
            <v>103</v>
          </cell>
          <cell r="D282">
            <v>0</v>
          </cell>
          <cell r="E282">
            <v>0</v>
          </cell>
          <cell r="F282">
            <v>22</v>
          </cell>
          <cell r="G282">
            <v>21.359223300970871</v>
          </cell>
          <cell r="H282">
            <v>81</v>
          </cell>
        </row>
        <row r="283">
          <cell r="B283" t="str">
            <v>BALETAXAR</v>
          </cell>
          <cell r="C283">
            <v>153</v>
          </cell>
          <cell r="D283">
            <v>0</v>
          </cell>
          <cell r="E283">
            <v>0</v>
          </cell>
          <cell r="F283">
            <v>18</v>
          </cell>
          <cell r="G283">
            <v>11.76470588235294</v>
          </cell>
          <cell r="H283">
            <v>135</v>
          </cell>
        </row>
        <row r="284">
          <cell r="B284" t="str">
            <v>KANCHI BAZAR</v>
          </cell>
          <cell r="C284">
            <v>41</v>
          </cell>
          <cell r="D284">
            <v>0</v>
          </cell>
          <cell r="E284">
            <v>0</v>
          </cell>
          <cell r="F284">
            <v>3</v>
          </cell>
          <cell r="G284">
            <v>7.3170731707317067</v>
          </cell>
          <cell r="H284">
            <v>38</v>
          </cell>
        </row>
        <row r="285">
          <cell r="B285" t="str">
            <v>BHALWARI RUPANDEHI</v>
          </cell>
          <cell r="C285">
            <v>219</v>
          </cell>
          <cell r="D285">
            <v>0</v>
          </cell>
          <cell r="E285">
            <v>0</v>
          </cell>
          <cell r="F285">
            <v>10</v>
          </cell>
          <cell r="G285">
            <v>4.5662100456620998</v>
          </cell>
          <cell r="H285">
            <v>209</v>
          </cell>
        </row>
        <row r="286">
          <cell r="B286" t="str">
            <v>GOGALI DANG</v>
          </cell>
          <cell r="C286">
            <v>24</v>
          </cell>
          <cell r="D286">
            <v>0</v>
          </cell>
          <cell r="E286">
            <v>0</v>
          </cell>
          <cell r="F286">
            <v>1</v>
          </cell>
          <cell r="G286">
            <v>4.1666666666666661</v>
          </cell>
          <cell r="H286">
            <v>23</v>
          </cell>
        </row>
        <row r="287">
          <cell r="B287" t="str">
            <v>BHINGRI PYUTHAN</v>
          </cell>
          <cell r="C287">
            <v>148</v>
          </cell>
          <cell r="D287">
            <v>0</v>
          </cell>
          <cell r="E287">
            <v>0</v>
          </cell>
          <cell r="F287">
            <v>16</v>
          </cell>
          <cell r="G287">
            <v>10.810810810810811</v>
          </cell>
          <cell r="H287">
            <v>132</v>
          </cell>
        </row>
        <row r="288">
          <cell r="B288" t="str">
            <v>TARATAL BARDIYA</v>
          </cell>
          <cell r="C288">
            <v>79</v>
          </cell>
          <cell r="D288">
            <v>0</v>
          </cell>
          <cell r="E288">
            <v>0</v>
          </cell>
          <cell r="F288">
            <v>12</v>
          </cell>
          <cell r="G288">
            <v>15.18987341772152</v>
          </cell>
          <cell r="H288">
            <v>67</v>
          </cell>
        </row>
        <row r="289">
          <cell r="B289" t="str">
            <v>MAINA POKHAR BARDIYA</v>
          </cell>
          <cell r="C289">
            <v>89</v>
          </cell>
          <cell r="D289">
            <v>0</v>
          </cell>
          <cell r="E289">
            <v>0</v>
          </cell>
          <cell r="F289">
            <v>9</v>
          </cell>
          <cell r="G289">
            <v>10.1123595505618</v>
          </cell>
          <cell r="H289">
            <v>80</v>
          </cell>
        </row>
        <row r="290">
          <cell r="B290" t="str">
            <v>IMILIYA KAPILBASTU</v>
          </cell>
          <cell r="C290">
            <v>49</v>
          </cell>
          <cell r="D290">
            <v>0</v>
          </cell>
          <cell r="E290">
            <v>0</v>
          </cell>
          <cell r="F290">
            <v>6</v>
          </cell>
          <cell r="G290">
            <v>12.244897959183669</v>
          </cell>
          <cell r="H290">
            <v>43</v>
          </cell>
        </row>
        <row r="291">
          <cell r="B291" t="str">
            <v>RUDRAPUR HARAIYA RUPANDEHI</v>
          </cell>
          <cell r="C291">
            <v>85</v>
          </cell>
          <cell r="D291">
            <v>0</v>
          </cell>
          <cell r="E291">
            <v>0</v>
          </cell>
          <cell r="F291">
            <v>6</v>
          </cell>
          <cell r="G291">
            <v>7.0588235294117636</v>
          </cell>
          <cell r="H291">
            <v>79</v>
          </cell>
        </row>
        <row r="292">
          <cell r="B292" t="str">
            <v>MAHARAJGANJ KAPILBASTU</v>
          </cell>
          <cell r="C292">
            <v>31</v>
          </cell>
          <cell r="D292">
            <v>0</v>
          </cell>
          <cell r="E292">
            <v>0</v>
          </cell>
          <cell r="F292">
            <v>10</v>
          </cell>
          <cell r="G292">
            <v>32.258064516129032</v>
          </cell>
          <cell r="H292">
            <v>21</v>
          </cell>
        </row>
        <row r="293">
          <cell r="B293" t="str">
            <v>ODARI KAPILBASTU</v>
          </cell>
          <cell r="C293">
            <v>0</v>
          </cell>
          <cell r="D293">
            <v>0</v>
          </cell>
          <cell r="E293" t="str">
            <v>-</v>
          </cell>
          <cell r="F293">
            <v>0</v>
          </cell>
          <cell r="G293" t="str">
            <v>-</v>
          </cell>
          <cell r="H293">
            <v>0</v>
          </cell>
        </row>
        <row r="294">
          <cell r="B294" t="str">
            <v>CHINCHU</v>
          </cell>
          <cell r="C294">
            <v>443</v>
          </cell>
          <cell r="D294">
            <v>0</v>
          </cell>
          <cell r="E294">
            <v>0</v>
          </cell>
          <cell r="F294">
            <v>54</v>
          </cell>
          <cell r="G294">
            <v>12.18961625282167</v>
          </cell>
          <cell r="H294">
            <v>389</v>
          </cell>
        </row>
        <row r="295">
          <cell r="B295" t="str">
            <v>JAJARKOT KHALANGA</v>
          </cell>
          <cell r="C295">
            <v>464</v>
          </cell>
          <cell r="D295">
            <v>0</v>
          </cell>
          <cell r="E295">
            <v>0</v>
          </cell>
          <cell r="F295">
            <v>103</v>
          </cell>
          <cell r="G295">
            <v>22.198275862068972</v>
          </cell>
          <cell r="H295">
            <v>361</v>
          </cell>
        </row>
        <row r="296">
          <cell r="B296" t="str">
            <v>JUMLA KHALANGA</v>
          </cell>
          <cell r="C296">
            <v>729</v>
          </cell>
          <cell r="D296">
            <v>0</v>
          </cell>
          <cell r="E296">
            <v>0</v>
          </cell>
          <cell r="F296">
            <v>178</v>
          </cell>
          <cell r="G296">
            <v>24.417009602194781</v>
          </cell>
          <cell r="H296">
            <v>551</v>
          </cell>
        </row>
        <row r="297">
          <cell r="B297" t="str">
            <v>MANMA</v>
          </cell>
          <cell r="C297">
            <v>330</v>
          </cell>
          <cell r="D297">
            <v>0</v>
          </cell>
          <cell r="E297">
            <v>0</v>
          </cell>
          <cell r="F297">
            <v>100</v>
          </cell>
          <cell r="G297">
            <v>30.303030303030301</v>
          </cell>
          <cell r="H297">
            <v>230</v>
          </cell>
        </row>
        <row r="298">
          <cell r="B298" t="str">
            <v>RUKUM CHAURJAHARI</v>
          </cell>
          <cell r="C298">
            <v>192</v>
          </cell>
          <cell r="D298">
            <v>0</v>
          </cell>
          <cell r="E298">
            <v>0</v>
          </cell>
          <cell r="F298">
            <v>51</v>
          </cell>
          <cell r="G298">
            <v>26.5625</v>
          </cell>
          <cell r="H298">
            <v>141</v>
          </cell>
        </row>
        <row r="299">
          <cell r="B299" t="str">
            <v>SURKHET</v>
          </cell>
          <cell r="C299">
            <v>3800</v>
          </cell>
          <cell r="D299">
            <v>0</v>
          </cell>
          <cell r="E299">
            <v>0</v>
          </cell>
          <cell r="F299">
            <v>519</v>
          </cell>
          <cell r="G299">
            <v>13.657894736842101</v>
          </cell>
          <cell r="H299">
            <v>3281</v>
          </cell>
        </row>
        <row r="300">
          <cell r="B300" t="str">
            <v>DULLU</v>
          </cell>
          <cell r="C300">
            <v>204</v>
          </cell>
          <cell r="D300">
            <v>0</v>
          </cell>
          <cell r="E300">
            <v>0</v>
          </cell>
          <cell r="F300">
            <v>68</v>
          </cell>
          <cell r="G300">
            <v>33.333333333333329</v>
          </cell>
          <cell r="H300">
            <v>136</v>
          </cell>
        </row>
        <row r="301">
          <cell r="B301" t="str">
            <v>DAILEKH BAZAR</v>
          </cell>
          <cell r="C301">
            <v>525</v>
          </cell>
          <cell r="D301">
            <v>0</v>
          </cell>
          <cell r="E301">
            <v>0</v>
          </cell>
          <cell r="F301">
            <v>83</v>
          </cell>
          <cell r="G301">
            <v>15.80952380952381</v>
          </cell>
          <cell r="H301">
            <v>442</v>
          </cell>
        </row>
        <row r="302">
          <cell r="B302" t="str">
            <v>SALYAN KHALANGA</v>
          </cell>
          <cell r="C302">
            <v>259</v>
          </cell>
          <cell r="D302">
            <v>0</v>
          </cell>
          <cell r="E302">
            <v>0</v>
          </cell>
          <cell r="F302">
            <v>49</v>
          </cell>
          <cell r="G302">
            <v>18.918918918918919</v>
          </cell>
          <cell r="H302">
            <v>210</v>
          </cell>
        </row>
        <row r="303">
          <cell r="B303" t="str">
            <v>MEHELKUNA SURKHET</v>
          </cell>
          <cell r="C303">
            <v>425</v>
          </cell>
          <cell r="D303">
            <v>0</v>
          </cell>
          <cell r="E303">
            <v>0</v>
          </cell>
          <cell r="F303">
            <v>52</v>
          </cell>
          <cell r="G303">
            <v>12.23529411764706</v>
          </cell>
          <cell r="H303">
            <v>373</v>
          </cell>
        </row>
        <row r="304">
          <cell r="B304" t="str">
            <v>MUSIKOT</v>
          </cell>
          <cell r="C304">
            <v>719</v>
          </cell>
          <cell r="D304">
            <v>0</v>
          </cell>
          <cell r="E304">
            <v>0</v>
          </cell>
          <cell r="F304">
            <v>143</v>
          </cell>
          <cell r="G304">
            <v>19.888734353268429</v>
          </cell>
          <cell r="H304">
            <v>576</v>
          </cell>
        </row>
        <row r="305">
          <cell r="B305" t="str">
            <v>GAMGADHI MUGU</v>
          </cell>
          <cell r="C305">
            <v>204</v>
          </cell>
          <cell r="D305">
            <v>0</v>
          </cell>
          <cell r="E305">
            <v>0</v>
          </cell>
          <cell r="F305">
            <v>62</v>
          </cell>
          <cell r="G305">
            <v>30.3921568627451</v>
          </cell>
          <cell r="H305">
            <v>142</v>
          </cell>
        </row>
        <row r="306">
          <cell r="B306" t="str">
            <v>SIMIKOT HUMLA</v>
          </cell>
          <cell r="C306">
            <v>226</v>
          </cell>
          <cell r="D306">
            <v>0</v>
          </cell>
          <cell r="E306">
            <v>0</v>
          </cell>
          <cell r="F306">
            <v>51</v>
          </cell>
          <cell r="G306">
            <v>22.56637168141593</v>
          </cell>
          <cell r="H306">
            <v>175</v>
          </cell>
        </row>
        <row r="307">
          <cell r="B307" t="str">
            <v>DUNAI DOLPA</v>
          </cell>
          <cell r="C307">
            <v>221</v>
          </cell>
          <cell r="D307">
            <v>0</v>
          </cell>
          <cell r="E307">
            <v>0</v>
          </cell>
          <cell r="F307">
            <v>79</v>
          </cell>
          <cell r="G307">
            <v>35.74660633484163</v>
          </cell>
          <cell r="H307">
            <v>142</v>
          </cell>
        </row>
        <row r="308">
          <cell r="B308" t="str">
            <v>SHREENAGAR SALYAN</v>
          </cell>
          <cell r="C308">
            <v>479</v>
          </cell>
          <cell r="D308">
            <v>0</v>
          </cell>
          <cell r="E308">
            <v>0</v>
          </cell>
          <cell r="F308">
            <v>78</v>
          </cell>
          <cell r="G308">
            <v>16.283924843423801</v>
          </cell>
          <cell r="H308">
            <v>401</v>
          </cell>
        </row>
        <row r="309">
          <cell r="B309" t="str">
            <v>ATTARIYA</v>
          </cell>
          <cell r="C309">
            <v>1248</v>
          </cell>
          <cell r="D309">
            <v>0</v>
          </cell>
          <cell r="E309">
            <v>0</v>
          </cell>
          <cell r="F309">
            <v>150</v>
          </cell>
          <cell r="G309">
            <v>12.01923076923077</v>
          </cell>
          <cell r="H309">
            <v>1098</v>
          </cell>
        </row>
        <row r="310">
          <cell r="B310" t="str">
            <v>BAUNIYA</v>
          </cell>
          <cell r="C310">
            <v>291</v>
          </cell>
          <cell r="D310">
            <v>0</v>
          </cell>
          <cell r="E310">
            <v>0</v>
          </cell>
          <cell r="F310">
            <v>33</v>
          </cell>
          <cell r="G310">
            <v>11.340206185567011</v>
          </cell>
          <cell r="H310">
            <v>258</v>
          </cell>
        </row>
        <row r="311">
          <cell r="B311" t="str">
            <v>BHAJANI</v>
          </cell>
          <cell r="C311">
            <v>166</v>
          </cell>
          <cell r="D311">
            <v>0</v>
          </cell>
          <cell r="E311">
            <v>0</v>
          </cell>
          <cell r="F311">
            <v>28</v>
          </cell>
          <cell r="G311">
            <v>16.867469879518069</v>
          </cell>
          <cell r="H311">
            <v>138</v>
          </cell>
        </row>
        <row r="312">
          <cell r="B312" t="str">
            <v>CHISAPANI</v>
          </cell>
          <cell r="C312">
            <v>60</v>
          </cell>
          <cell r="D312">
            <v>0</v>
          </cell>
          <cell r="E312">
            <v>0</v>
          </cell>
          <cell r="F312">
            <v>14</v>
          </cell>
          <cell r="G312">
            <v>23.333333333333329</v>
          </cell>
          <cell r="H312">
            <v>46</v>
          </cell>
        </row>
        <row r="313">
          <cell r="B313" t="str">
            <v>AMARGADHI</v>
          </cell>
          <cell r="C313">
            <v>517</v>
          </cell>
          <cell r="D313">
            <v>0</v>
          </cell>
          <cell r="E313">
            <v>0</v>
          </cell>
          <cell r="F313">
            <v>91</v>
          </cell>
          <cell r="G313">
            <v>17.60154738878143</v>
          </cell>
          <cell r="H313">
            <v>426</v>
          </cell>
        </row>
        <row r="314">
          <cell r="B314" t="str">
            <v>DHANGADHI</v>
          </cell>
          <cell r="C314">
            <v>3578</v>
          </cell>
          <cell r="D314">
            <v>0</v>
          </cell>
          <cell r="E314">
            <v>0</v>
          </cell>
          <cell r="F314">
            <v>421</v>
          </cell>
          <cell r="G314">
            <v>11.766349916154279</v>
          </cell>
          <cell r="H314">
            <v>3157</v>
          </cell>
        </row>
        <row r="315">
          <cell r="B315" t="str">
            <v>JOSHIPUR</v>
          </cell>
          <cell r="C315">
            <v>119</v>
          </cell>
          <cell r="D315">
            <v>0</v>
          </cell>
          <cell r="E315">
            <v>0</v>
          </cell>
          <cell r="F315">
            <v>10</v>
          </cell>
          <cell r="G315">
            <v>8.4033613445378155</v>
          </cell>
          <cell r="H315">
            <v>109</v>
          </cell>
        </row>
        <row r="316">
          <cell r="B316" t="str">
            <v>LAMKI</v>
          </cell>
          <cell r="C316">
            <v>673</v>
          </cell>
          <cell r="D316">
            <v>0</v>
          </cell>
          <cell r="E316">
            <v>0</v>
          </cell>
          <cell r="F316">
            <v>96</v>
          </cell>
          <cell r="G316">
            <v>14.26448736998514</v>
          </cell>
          <cell r="H316">
            <v>577</v>
          </cell>
        </row>
        <row r="317">
          <cell r="B317" t="str">
            <v>MAHENDRANAGAR</v>
          </cell>
          <cell r="C317">
            <v>1870</v>
          </cell>
          <cell r="D317">
            <v>0</v>
          </cell>
          <cell r="E317">
            <v>0</v>
          </cell>
          <cell r="F317">
            <v>302</v>
          </cell>
          <cell r="G317">
            <v>16.149732620320851</v>
          </cell>
          <cell r="H317">
            <v>1568</v>
          </cell>
        </row>
        <row r="318">
          <cell r="B318" t="str">
            <v>MANGALSEN</v>
          </cell>
          <cell r="C318">
            <v>260</v>
          </cell>
          <cell r="D318">
            <v>0</v>
          </cell>
          <cell r="E318">
            <v>0</v>
          </cell>
          <cell r="F318">
            <v>67</v>
          </cell>
          <cell r="G318">
            <v>25.76923076923077</v>
          </cell>
          <cell r="H318">
            <v>193</v>
          </cell>
        </row>
        <row r="319">
          <cell r="B319" t="str">
            <v>MASURIYA</v>
          </cell>
          <cell r="C319">
            <v>197</v>
          </cell>
          <cell r="D319">
            <v>0</v>
          </cell>
          <cell r="E319">
            <v>0</v>
          </cell>
          <cell r="F319">
            <v>40</v>
          </cell>
          <cell r="G319">
            <v>20.304568527918779</v>
          </cell>
          <cell r="H319">
            <v>157</v>
          </cell>
        </row>
        <row r="320">
          <cell r="B320" t="str">
            <v>PAHALBANPUR</v>
          </cell>
          <cell r="C320">
            <v>119</v>
          </cell>
          <cell r="D320">
            <v>0</v>
          </cell>
          <cell r="E320">
            <v>0</v>
          </cell>
          <cell r="F320">
            <v>22</v>
          </cell>
          <cell r="G320">
            <v>18.487394957983199</v>
          </cell>
          <cell r="H320">
            <v>97</v>
          </cell>
        </row>
        <row r="321">
          <cell r="B321" t="str">
            <v>SUKKHAD</v>
          </cell>
          <cell r="C321">
            <v>411</v>
          </cell>
          <cell r="D321">
            <v>0</v>
          </cell>
          <cell r="E321">
            <v>0</v>
          </cell>
          <cell r="F321">
            <v>57</v>
          </cell>
          <cell r="G321">
            <v>13.868613138686131</v>
          </cell>
          <cell r="H321">
            <v>354</v>
          </cell>
        </row>
        <row r="322">
          <cell r="B322" t="str">
            <v>TIKAPUR</v>
          </cell>
          <cell r="C322">
            <v>807</v>
          </cell>
          <cell r="D322">
            <v>0</v>
          </cell>
          <cell r="E322">
            <v>0</v>
          </cell>
          <cell r="F322">
            <v>83</v>
          </cell>
          <cell r="G322">
            <v>10.28500619578687</v>
          </cell>
          <cell r="H322">
            <v>724</v>
          </cell>
        </row>
        <row r="323">
          <cell r="B323" t="str">
            <v>BELAURI</v>
          </cell>
          <cell r="C323">
            <v>316</v>
          </cell>
          <cell r="D323">
            <v>0</v>
          </cell>
          <cell r="E323">
            <v>0</v>
          </cell>
          <cell r="F323">
            <v>34</v>
          </cell>
          <cell r="G323">
            <v>10.75949367088608</v>
          </cell>
          <cell r="H323">
            <v>282</v>
          </cell>
        </row>
        <row r="324">
          <cell r="B324" t="str">
            <v>JHALARI</v>
          </cell>
          <cell r="C324">
            <v>353</v>
          </cell>
          <cell r="D324">
            <v>0</v>
          </cell>
          <cell r="E324">
            <v>0</v>
          </cell>
          <cell r="F324">
            <v>42</v>
          </cell>
          <cell r="G324">
            <v>11.89801699716714</v>
          </cell>
          <cell r="H324">
            <v>311</v>
          </cell>
        </row>
        <row r="325">
          <cell r="B325" t="str">
            <v>SILGADHI</v>
          </cell>
          <cell r="C325">
            <v>127</v>
          </cell>
          <cell r="D325">
            <v>0</v>
          </cell>
          <cell r="E325">
            <v>0</v>
          </cell>
          <cell r="F325">
            <v>25</v>
          </cell>
          <cell r="G325">
            <v>19.685039370078741</v>
          </cell>
          <cell r="H325">
            <v>102</v>
          </cell>
        </row>
        <row r="326">
          <cell r="B326" t="str">
            <v>KOLTI</v>
          </cell>
          <cell r="C326">
            <v>134</v>
          </cell>
          <cell r="D326">
            <v>0</v>
          </cell>
          <cell r="E326">
            <v>0</v>
          </cell>
          <cell r="F326">
            <v>33</v>
          </cell>
          <cell r="G326">
            <v>24.626865671641792</v>
          </cell>
          <cell r="H326">
            <v>101</v>
          </cell>
        </row>
        <row r="327">
          <cell r="B327" t="str">
            <v>DIPAYAL BAZAR</v>
          </cell>
          <cell r="C327">
            <v>407</v>
          </cell>
          <cell r="D327">
            <v>0</v>
          </cell>
          <cell r="E327">
            <v>0</v>
          </cell>
          <cell r="F327">
            <v>78</v>
          </cell>
          <cell r="G327">
            <v>19.164619164619161</v>
          </cell>
          <cell r="H327">
            <v>329</v>
          </cell>
        </row>
        <row r="328">
          <cell r="B328" t="str">
            <v>SANFEBAGAR ACHHAM</v>
          </cell>
          <cell r="C328">
            <v>258</v>
          </cell>
          <cell r="D328">
            <v>0</v>
          </cell>
          <cell r="E328">
            <v>0</v>
          </cell>
          <cell r="F328">
            <v>59</v>
          </cell>
          <cell r="G328">
            <v>22.86821705426356</v>
          </cell>
          <cell r="H328">
            <v>199</v>
          </cell>
        </row>
        <row r="329">
          <cell r="B329" t="str">
            <v>CHAINPUR BAJHANG</v>
          </cell>
          <cell r="C329">
            <v>500</v>
          </cell>
          <cell r="D329">
            <v>0</v>
          </cell>
          <cell r="E329">
            <v>0</v>
          </cell>
          <cell r="F329">
            <v>112</v>
          </cell>
          <cell r="G329">
            <v>22.4</v>
          </cell>
          <cell r="H329">
            <v>388</v>
          </cell>
        </row>
        <row r="330">
          <cell r="B330" t="str">
            <v>GOKULESHWOR DARCHULA</v>
          </cell>
          <cell r="C330">
            <v>187</v>
          </cell>
          <cell r="D330">
            <v>0</v>
          </cell>
          <cell r="E330">
            <v>0</v>
          </cell>
          <cell r="F330">
            <v>35</v>
          </cell>
          <cell r="G330">
            <v>18.71657754010695</v>
          </cell>
          <cell r="H330">
            <v>152</v>
          </cell>
        </row>
        <row r="331">
          <cell r="B331" t="str">
            <v>DARCHULA KHALANGA</v>
          </cell>
          <cell r="C331">
            <v>400</v>
          </cell>
          <cell r="D331">
            <v>0</v>
          </cell>
          <cell r="E331">
            <v>0</v>
          </cell>
          <cell r="F331">
            <v>62</v>
          </cell>
          <cell r="G331">
            <v>15.5</v>
          </cell>
          <cell r="H331">
            <v>338</v>
          </cell>
        </row>
        <row r="332">
          <cell r="B332" t="str">
            <v>GOTHALAPANI BAITADI</v>
          </cell>
          <cell r="C332">
            <v>248</v>
          </cell>
          <cell r="D332">
            <v>0</v>
          </cell>
          <cell r="E332">
            <v>0</v>
          </cell>
          <cell r="F332">
            <v>22</v>
          </cell>
          <cell r="G332">
            <v>8.870967741935484</v>
          </cell>
          <cell r="H332">
            <v>226</v>
          </cell>
        </row>
        <row r="333">
          <cell r="B333" t="str">
            <v>DODHARA CHANDANI KANCHANPUR</v>
          </cell>
          <cell r="C333">
            <v>162</v>
          </cell>
          <cell r="D333">
            <v>0</v>
          </cell>
          <cell r="E333">
            <v>0</v>
          </cell>
          <cell r="F333">
            <v>13</v>
          </cell>
          <cell r="G333">
            <v>8.0246913580246915</v>
          </cell>
          <cell r="H333">
            <v>149</v>
          </cell>
        </row>
        <row r="334">
          <cell r="B334" t="str">
            <v>MARTADI</v>
          </cell>
          <cell r="C334">
            <v>303</v>
          </cell>
          <cell r="D334">
            <v>0</v>
          </cell>
          <cell r="E334">
            <v>0</v>
          </cell>
          <cell r="F334">
            <v>64</v>
          </cell>
          <cell r="G334">
            <v>21.122112211221118</v>
          </cell>
          <cell r="H334">
            <v>239</v>
          </cell>
        </row>
        <row r="335">
          <cell r="B335" t="str">
            <v>CHAUMALA</v>
          </cell>
          <cell r="C335">
            <v>222</v>
          </cell>
          <cell r="D335">
            <v>0</v>
          </cell>
          <cell r="E335">
            <v>0</v>
          </cell>
          <cell r="F335">
            <v>35</v>
          </cell>
          <cell r="G335">
            <v>15.765765765765771</v>
          </cell>
          <cell r="H335">
            <v>187</v>
          </cell>
        </row>
        <row r="336">
          <cell r="B336" t="str">
            <v>PUNARBAS KANCHANPUR</v>
          </cell>
          <cell r="C336">
            <v>248</v>
          </cell>
          <cell r="D336">
            <v>0</v>
          </cell>
          <cell r="E336">
            <v>0</v>
          </cell>
          <cell r="F336">
            <v>32</v>
          </cell>
          <cell r="G336">
            <v>12.90322580645161</v>
          </cell>
          <cell r="H336">
            <v>216</v>
          </cell>
        </row>
        <row r="337">
          <cell r="B337" t="str">
            <v>SATTI BAZAR</v>
          </cell>
          <cell r="C337">
            <v>2</v>
          </cell>
          <cell r="D337">
            <v>0</v>
          </cell>
          <cell r="E337">
            <v>0</v>
          </cell>
          <cell r="F337">
            <v>1</v>
          </cell>
          <cell r="G337">
            <v>50</v>
          </cell>
          <cell r="H337">
            <v>1</v>
          </cell>
        </row>
        <row r="338">
          <cell r="B338" t="str">
            <v>KAMAL BAZAR</v>
          </cell>
          <cell r="C338">
            <v>110</v>
          </cell>
          <cell r="D338">
            <v>0</v>
          </cell>
          <cell r="E338">
            <v>0</v>
          </cell>
          <cell r="F338">
            <v>31</v>
          </cell>
          <cell r="G338">
            <v>28.18181818181818</v>
          </cell>
          <cell r="H338">
            <v>79</v>
          </cell>
        </row>
        <row r="339">
          <cell r="B339" t="str">
            <v>BELDANDI KANCHANPUR</v>
          </cell>
          <cell r="C339">
            <v>45</v>
          </cell>
          <cell r="D339">
            <v>0</v>
          </cell>
          <cell r="E339">
            <v>0</v>
          </cell>
          <cell r="F339">
            <v>8</v>
          </cell>
          <cell r="G339">
            <v>17.777777777777779</v>
          </cell>
          <cell r="H339">
            <v>37</v>
          </cell>
        </row>
        <row r="340">
          <cell r="B340" t="str">
            <v>PHULBARI KAILALI</v>
          </cell>
          <cell r="C340">
            <v>97</v>
          </cell>
          <cell r="D340">
            <v>0</v>
          </cell>
          <cell r="E340">
            <v>0</v>
          </cell>
          <cell r="F340">
            <v>19</v>
          </cell>
          <cell r="G340">
            <v>19.587628865979379</v>
          </cell>
          <cell r="H340">
            <v>78</v>
          </cell>
        </row>
        <row r="341">
          <cell r="B341" t="str">
            <v>GULARIYA KANCHANPUR</v>
          </cell>
          <cell r="C341">
            <v>118</v>
          </cell>
          <cell r="D341">
            <v>0</v>
          </cell>
          <cell r="E341">
            <v>0</v>
          </cell>
          <cell r="F341">
            <v>17</v>
          </cell>
          <cell r="G341">
            <v>14.40677966101695</v>
          </cell>
          <cell r="H341">
            <v>101</v>
          </cell>
        </row>
        <row r="342">
          <cell r="B342" t="str">
            <v>JUGEDA KAILALI</v>
          </cell>
          <cell r="C342">
            <v>28</v>
          </cell>
          <cell r="D342">
            <v>0</v>
          </cell>
          <cell r="E342">
            <v>0</v>
          </cell>
          <cell r="F342">
            <v>6</v>
          </cell>
          <cell r="G342">
            <v>21.428571428571431</v>
          </cell>
          <cell r="H342">
            <v>22</v>
          </cell>
        </row>
        <row r="343">
          <cell r="B343" t="str">
            <v>PATAN BAITADI</v>
          </cell>
          <cell r="C343">
            <v>139</v>
          </cell>
          <cell r="D343">
            <v>0</v>
          </cell>
          <cell r="E343">
            <v>0</v>
          </cell>
          <cell r="F343">
            <v>33</v>
          </cell>
          <cell r="G343">
            <v>23.741007194244599</v>
          </cell>
          <cell r="H343">
            <v>106</v>
          </cell>
        </row>
        <row r="344">
          <cell r="B344" t="str">
            <v>BUDOR DOTI</v>
          </cell>
          <cell r="C344">
            <v>59</v>
          </cell>
          <cell r="D344">
            <v>0</v>
          </cell>
          <cell r="E344">
            <v>0</v>
          </cell>
          <cell r="F344">
            <v>14</v>
          </cell>
          <cell r="G344">
            <v>23.728813559322031</v>
          </cell>
          <cell r="H344">
            <v>45</v>
          </cell>
        </row>
        <row r="345">
          <cell r="B345" t="str">
            <v>DAIJEE KANCHANPUR</v>
          </cell>
          <cell r="C345">
            <v>3</v>
          </cell>
          <cell r="D345">
            <v>0</v>
          </cell>
          <cell r="E345">
            <v>0</v>
          </cell>
          <cell r="F345">
            <v>1</v>
          </cell>
          <cell r="G345">
            <v>33.333333333333329</v>
          </cell>
          <cell r="H345">
            <v>2</v>
          </cell>
        </row>
        <row r="346">
          <cell r="B346" t="str">
            <v>BRAHMADEV BAZAR</v>
          </cell>
          <cell r="C346">
            <v>0</v>
          </cell>
          <cell r="D346">
            <v>0</v>
          </cell>
          <cell r="E346" t="str">
            <v>-</v>
          </cell>
          <cell r="F346">
            <v>0</v>
          </cell>
          <cell r="G346" t="str">
            <v>-</v>
          </cell>
          <cell r="H346">
            <v>0</v>
          </cell>
        </row>
        <row r="347">
          <cell r="B347" t="str">
            <v>GETA KAILALI</v>
          </cell>
          <cell r="C347">
            <v>0</v>
          </cell>
          <cell r="D347">
            <v>0</v>
          </cell>
          <cell r="E347" t="str">
            <v>-</v>
          </cell>
          <cell r="F347">
            <v>0</v>
          </cell>
          <cell r="G347" t="str">
            <v>-</v>
          </cell>
          <cell r="H347">
            <v>0</v>
          </cell>
        </row>
        <row r="348">
          <cell r="B348" t="str">
            <v>HASULIYA KAILALI</v>
          </cell>
          <cell r="C348">
            <v>0</v>
          </cell>
          <cell r="D348">
            <v>0</v>
          </cell>
          <cell r="E348" t="str">
            <v>-</v>
          </cell>
          <cell r="F348">
            <v>0</v>
          </cell>
          <cell r="G348" t="str">
            <v>-</v>
          </cell>
          <cell r="H348">
            <v>0</v>
          </cell>
        </row>
        <row r="349">
          <cell r="B349" t="str">
            <v>GODAWARI KAILALI</v>
          </cell>
          <cell r="C349">
            <v>0</v>
          </cell>
          <cell r="D349">
            <v>0</v>
          </cell>
          <cell r="E349" t="str">
            <v>-</v>
          </cell>
          <cell r="F349">
            <v>0</v>
          </cell>
          <cell r="G349" t="str">
            <v>-</v>
          </cell>
          <cell r="H349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in one"/>
    </sheetNames>
    <sheetDataSet>
      <sheetData sheetId="0">
        <row r="2">
          <cell r="A2">
            <v>14</v>
          </cell>
          <cell r="B2">
            <v>1215</v>
          </cell>
          <cell r="C2">
            <v>1268.5</v>
          </cell>
          <cell r="D2">
            <v>71530</v>
          </cell>
        </row>
        <row r="3">
          <cell r="A3">
            <v>15</v>
          </cell>
          <cell r="B3">
            <v>1243</v>
          </cell>
          <cell r="C3">
            <v>1274</v>
          </cell>
          <cell r="D3">
            <v>73575</v>
          </cell>
        </row>
        <row r="4">
          <cell r="A4">
            <v>16</v>
          </cell>
          <cell r="B4">
            <v>1614</v>
          </cell>
          <cell r="C4">
            <v>1694</v>
          </cell>
          <cell r="D4">
            <v>87050</v>
          </cell>
        </row>
        <row r="5">
          <cell r="A5">
            <v>17</v>
          </cell>
          <cell r="B5">
            <v>356</v>
          </cell>
          <cell r="C5">
            <v>358</v>
          </cell>
          <cell r="D5">
            <v>27150</v>
          </cell>
        </row>
        <row r="6">
          <cell r="A6">
            <v>18</v>
          </cell>
          <cell r="B6">
            <v>1200</v>
          </cell>
          <cell r="C6">
            <v>1247</v>
          </cell>
          <cell r="D6">
            <v>73940</v>
          </cell>
        </row>
        <row r="7">
          <cell r="A7">
            <v>19</v>
          </cell>
          <cell r="B7">
            <v>778</v>
          </cell>
          <cell r="C7">
            <v>791.5</v>
          </cell>
          <cell r="D7">
            <v>44710</v>
          </cell>
        </row>
        <row r="8">
          <cell r="A8">
            <v>20</v>
          </cell>
          <cell r="B8">
            <v>297</v>
          </cell>
          <cell r="C8">
            <v>313.5</v>
          </cell>
          <cell r="D8">
            <v>17525</v>
          </cell>
        </row>
        <row r="9">
          <cell r="A9">
            <v>21</v>
          </cell>
          <cell r="B9">
            <v>1145</v>
          </cell>
          <cell r="C9">
            <v>1185</v>
          </cell>
          <cell r="D9">
            <v>68070</v>
          </cell>
        </row>
        <row r="10">
          <cell r="A10">
            <v>22</v>
          </cell>
          <cell r="B10">
            <v>999</v>
          </cell>
          <cell r="C10">
            <v>1040.5</v>
          </cell>
          <cell r="D10">
            <v>62880</v>
          </cell>
        </row>
        <row r="11">
          <cell r="A11">
            <v>23</v>
          </cell>
          <cell r="B11">
            <v>2727</v>
          </cell>
          <cell r="C11">
            <v>2801.5</v>
          </cell>
          <cell r="D11">
            <v>161105</v>
          </cell>
        </row>
        <row r="12">
          <cell r="A12">
            <v>24</v>
          </cell>
          <cell r="B12">
            <v>156</v>
          </cell>
          <cell r="C12">
            <v>159.5</v>
          </cell>
          <cell r="D12">
            <v>12800</v>
          </cell>
        </row>
        <row r="13">
          <cell r="A13">
            <v>25</v>
          </cell>
          <cell r="B13">
            <v>504</v>
          </cell>
          <cell r="C13">
            <v>523.5</v>
          </cell>
          <cell r="D13">
            <v>37550</v>
          </cell>
        </row>
        <row r="14">
          <cell r="A14">
            <v>26</v>
          </cell>
          <cell r="B14">
            <v>327</v>
          </cell>
          <cell r="C14">
            <v>345.5</v>
          </cell>
          <cell r="D14">
            <v>27750</v>
          </cell>
        </row>
        <row r="15">
          <cell r="A15">
            <v>27</v>
          </cell>
          <cell r="B15">
            <v>924</v>
          </cell>
          <cell r="C15">
            <v>965.5</v>
          </cell>
          <cell r="D15">
            <v>52855</v>
          </cell>
        </row>
        <row r="16">
          <cell r="A16">
            <v>28</v>
          </cell>
          <cell r="B16">
            <v>4796</v>
          </cell>
          <cell r="C16">
            <v>4940</v>
          </cell>
          <cell r="D16">
            <v>272610</v>
          </cell>
        </row>
        <row r="17">
          <cell r="A17">
            <v>29</v>
          </cell>
          <cell r="B17">
            <v>3015</v>
          </cell>
          <cell r="C17">
            <v>3076</v>
          </cell>
          <cell r="D17">
            <v>159770</v>
          </cell>
        </row>
        <row r="18">
          <cell r="A18">
            <v>30</v>
          </cell>
          <cell r="B18">
            <v>4208</v>
          </cell>
          <cell r="C18">
            <v>4362.5</v>
          </cell>
          <cell r="D18">
            <v>239090</v>
          </cell>
        </row>
        <row r="19">
          <cell r="A19">
            <v>31</v>
          </cell>
          <cell r="B19">
            <v>527</v>
          </cell>
          <cell r="C19">
            <v>549</v>
          </cell>
          <cell r="D19">
            <v>40550</v>
          </cell>
        </row>
        <row r="20">
          <cell r="A20">
            <v>32</v>
          </cell>
          <cell r="B20">
            <v>6061</v>
          </cell>
          <cell r="C20">
            <v>6423</v>
          </cell>
          <cell r="D20">
            <v>349360</v>
          </cell>
        </row>
        <row r="21">
          <cell r="A21">
            <v>33</v>
          </cell>
          <cell r="B21">
            <v>671</v>
          </cell>
          <cell r="C21">
            <v>682.5</v>
          </cell>
          <cell r="D21">
            <v>44130</v>
          </cell>
        </row>
        <row r="22">
          <cell r="A22">
            <v>34</v>
          </cell>
          <cell r="B22">
            <v>337</v>
          </cell>
          <cell r="C22">
            <v>344.5</v>
          </cell>
          <cell r="D22">
            <v>20430</v>
          </cell>
        </row>
        <row r="23">
          <cell r="A23">
            <v>35</v>
          </cell>
          <cell r="B23">
            <v>417</v>
          </cell>
          <cell r="C23">
            <v>434.5</v>
          </cell>
          <cell r="D23">
            <v>23550</v>
          </cell>
        </row>
        <row r="24">
          <cell r="A24">
            <v>36</v>
          </cell>
          <cell r="B24">
            <v>61</v>
          </cell>
          <cell r="C24">
            <v>61</v>
          </cell>
          <cell r="D24">
            <v>4350</v>
          </cell>
        </row>
        <row r="25">
          <cell r="A25">
            <v>37</v>
          </cell>
          <cell r="B25">
            <v>528</v>
          </cell>
          <cell r="C25">
            <v>542.5</v>
          </cell>
          <cell r="D25">
            <v>28475</v>
          </cell>
        </row>
        <row r="26">
          <cell r="A26">
            <v>38</v>
          </cell>
          <cell r="B26">
            <v>2920</v>
          </cell>
          <cell r="C26">
            <v>3116</v>
          </cell>
          <cell r="D26">
            <v>156960</v>
          </cell>
        </row>
        <row r="27">
          <cell r="A27">
            <v>39</v>
          </cell>
          <cell r="B27">
            <v>1482</v>
          </cell>
          <cell r="C27">
            <v>1538.5</v>
          </cell>
          <cell r="D27">
            <v>92950</v>
          </cell>
        </row>
        <row r="28">
          <cell r="A28">
            <v>40</v>
          </cell>
          <cell r="B28">
            <v>694</v>
          </cell>
          <cell r="C28">
            <v>729</v>
          </cell>
          <cell r="D28">
            <v>36080</v>
          </cell>
        </row>
        <row r="29">
          <cell r="A29">
            <v>41</v>
          </cell>
          <cell r="B29">
            <v>363</v>
          </cell>
          <cell r="C29">
            <v>378</v>
          </cell>
          <cell r="D29">
            <v>19905</v>
          </cell>
        </row>
        <row r="30">
          <cell r="A30">
            <v>42</v>
          </cell>
          <cell r="B30">
            <v>3490</v>
          </cell>
          <cell r="C30">
            <v>3586.5</v>
          </cell>
          <cell r="D30">
            <v>202280</v>
          </cell>
        </row>
        <row r="31">
          <cell r="A31">
            <v>43</v>
          </cell>
          <cell r="B31">
            <v>493</v>
          </cell>
          <cell r="C31">
            <v>516</v>
          </cell>
          <cell r="D31">
            <v>22970</v>
          </cell>
        </row>
        <row r="32">
          <cell r="A32">
            <v>44</v>
          </cell>
          <cell r="B32">
            <v>4397</v>
          </cell>
          <cell r="C32">
            <v>4575</v>
          </cell>
          <cell r="D32">
            <v>274950</v>
          </cell>
        </row>
        <row r="33">
          <cell r="A33">
            <v>45</v>
          </cell>
          <cell r="B33">
            <v>615</v>
          </cell>
          <cell r="C33">
            <v>622</v>
          </cell>
          <cell r="D33">
            <v>35830</v>
          </cell>
        </row>
        <row r="34">
          <cell r="A34">
            <v>46</v>
          </cell>
          <cell r="B34">
            <v>480</v>
          </cell>
          <cell r="C34">
            <v>506.5</v>
          </cell>
          <cell r="D34">
            <v>30075</v>
          </cell>
        </row>
        <row r="35">
          <cell r="A35">
            <v>47</v>
          </cell>
          <cell r="B35">
            <v>464</v>
          </cell>
          <cell r="C35">
            <v>470.5</v>
          </cell>
          <cell r="D35">
            <v>31280</v>
          </cell>
        </row>
        <row r="36">
          <cell r="A36">
            <v>48</v>
          </cell>
          <cell r="B36">
            <v>384</v>
          </cell>
          <cell r="C36">
            <v>394.5</v>
          </cell>
          <cell r="D36">
            <v>20940</v>
          </cell>
        </row>
        <row r="37">
          <cell r="A37">
            <v>49</v>
          </cell>
          <cell r="B37">
            <v>593</v>
          </cell>
          <cell r="C37">
            <v>614.5</v>
          </cell>
          <cell r="D37">
            <v>34085</v>
          </cell>
        </row>
        <row r="38">
          <cell r="A38">
            <v>50</v>
          </cell>
          <cell r="B38">
            <v>1258</v>
          </cell>
          <cell r="C38">
            <v>1283.5</v>
          </cell>
          <cell r="D38">
            <v>67030</v>
          </cell>
        </row>
        <row r="39">
          <cell r="A39">
            <v>51</v>
          </cell>
          <cell r="B39">
            <v>487</v>
          </cell>
          <cell r="C39">
            <v>497.5</v>
          </cell>
          <cell r="D39">
            <v>43030</v>
          </cell>
        </row>
        <row r="40">
          <cell r="A40">
            <v>52</v>
          </cell>
          <cell r="B40">
            <v>2950</v>
          </cell>
          <cell r="C40">
            <v>3037</v>
          </cell>
          <cell r="D40">
            <v>173015</v>
          </cell>
        </row>
        <row r="41">
          <cell r="A41">
            <v>53</v>
          </cell>
          <cell r="B41">
            <v>889</v>
          </cell>
          <cell r="C41">
            <v>924.5</v>
          </cell>
          <cell r="D41">
            <v>68200</v>
          </cell>
        </row>
        <row r="42">
          <cell r="A42">
            <v>54</v>
          </cell>
          <cell r="B42">
            <v>188</v>
          </cell>
          <cell r="C42">
            <v>196.5</v>
          </cell>
          <cell r="D42">
            <v>15200</v>
          </cell>
        </row>
        <row r="43">
          <cell r="A43">
            <v>55</v>
          </cell>
          <cell r="B43">
            <v>4256</v>
          </cell>
          <cell r="C43">
            <v>4304</v>
          </cell>
          <cell r="D43">
            <v>12550</v>
          </cell>
        </row>
        <row r="44">
          <cell r="A44">
            <v>56</v>
          </cell>
          <cell r="B44">
            <v>4295</v>
          </cell>
          <cell r="C44">
            <v>4440.5</v>
          </cell>
          <cell r="D44">
            <v>243290</v>
          </cell>
        </row>
        <row r="45">
          <cell r="A45">
            <v>57</v>
          </cell>
          <cell r="B45">
            <v>996</v>
          </cell>
          <cell r="C45">
            <v>1036.5</v>
          </cell>
          <cell r="D45">
            <v>54660</v>
          </cell>
        </row>
        <row r="46">
          <cell r="A46">
            <v>58</v>
          </cell>
          <cell r="B46">
            <v>1011</v>
          </cell>
          <cell r="C46">
            <v>1050</v>
          </cell>
          <cell r="D46">
            <v>52050</v>
          </cell>
        </row>
        <row r="47">
          <cell r="A47">
            <v>59</v>
          </cell>
          <cell r="B47">
            <v>4815</v>
          </cell>
          <cell r="C47">
            <v>5028</v>
          </cell>
          <cell r="D47">
            <v>283920</v>
          </cell>
        </row>
        <row r="48">
          <cell r="A48">
            <v>60</v>
          </cell>
          <cell r="B48">
            <v>459</v>
          </cell>
          <cell r="C48">
            <v>470</v>
          </cell>
          <cell r="D48">
            <v>18555</v>
          </cell>
        </row>
        <row r="49">
          <cell r="A49">
            <v>61</v>
          </cell>
          <cell r="B49">
            <v>2831</v>
          </cell>
          <cell r="C49">
            <v>2882</v>
          </cell>
          <cell r="D49">
            <v>146340</v>
          </cell>
        </row>
        <row r="50">
          <cell r="A50">
            <v>62</v>
          </cell>
          <cell r="B50">
            <v>385</v>
          </cell>
          <cell r="C50">
            <v>389.5</v>
          </cell>
          <cell r="D50">
            <v>21390</v>
          </cell>
        </row>
        <row r="51">
          <cell r="A51">
            <v>63</v>
          </cell>
          <cell r="B51">
            <v>326</v>
          </cell>
          <cell r="C51">
            <v>340</v>
          </cell>
          <cell r="D51">
            <v>27450</v>
          </cell>
        </row>
        <row r="52">
          <cell r="A52">
            <v>64</v>
          </cell>
          <cell r="B52">
            <v>122</v>
          </cell>
          <cell r="C52">
            <v>124</v>
          </cell>
          <cell r="D52">
            <v>10300</v>
          </cell>
        </row>
        <row r="53">
          <cell r="A53">
            <v>65</v>
          </cell>
          <cell r="B53">
            <v>671</v>
          </cell>
          <cell r="C53">
            <v>710</v>
          </cell>
          <cell r="D53">
            <v>35970</v>
          </cell>
        </row>
        <row r="54">
          <cell r="A54">
            <v>66</v>
          </cell>
          <cell r="B54">
            <v>892</v>
          </cell>
          <cell r="C54">
            <v>923.5</v>
          </cell>
          <cell r="D54">
            <v>52335</v>
          </cell>
        </row>
        <row r="55">
          <cell r="A55">
            <v>67</v>
          </cell>
          <cell r="B55">
            <v>930</v>
          </cell>
          <cell r="C55">
            <v>954.5</v>
          </cell>
          <cell r="D55">
            <v>43780</v>
          </cell>
        </row>
        <row r="56">
          <cell r="A56">
            <v>68</v>
          </cell>
          <cell r="B56">
            <v>309</v>
          </cell>
          <cell r="C56">
            <v>321.5</v>
          </cell>
          <cell r="D56">
            <v>21350</v>
          </cell>
        </row>
        <row r="57">
          <cell r="A57">
            <v>69</v>
          </cell>
          <cell r="B57">
            <v>1211</v>
          </cell>
          <cell r="C57">
            <v>1259</v>
          </cell>
          <cell r="D57">
            <v>70900</v>
          </cell>
        </row>
        <row r="58">
          <cell r="A58">
            <v>70</v>
          </cell>
          <cell r="B58">
            <v>2274</v>
          </cell>
          <cell r="C58">
            <v>2314.5</v>
          </cell>
          <cell r="D58">
            <v>121340</v>
          </cell>
        </row>
        <row r="59">
          <cell r="A59">
            <v>71</v>
          </cell>
          <cell r="B59">
            <v>688</v>
          </cell>
          <cell r="C59">
            <v>707.5</v>
          </cell>
          <cell r="D59">
            <v>40625</v>
          </cell>
        </row>
        <row r="60">
          <cell r="A60">
            <v>72</v>
          </cell>
          <cell r="B60">
            <v>1303</v>
          </cell>
          <cell r="C60">
            <v>1344.5</v>
          </cell>
          <cell r="D60">
            <v>73220</v>
          </cell>
        </row>
        <row r="61">
          <cell r="A61">
            <v>73</v>
          </cell>
          <cell r="B61">
            <v>893</v>
          </cell>
          <cell r="C61">
            <v>912</v>
          </cell>
          <cell r="D61">
            <v>53225</v>
          </cell>
        </row>
        <row r="62">
          <cell r="A62">
            <v>74</v>
          </cell>
          <cell r="B62">
            <v>894</v>
          </cell>
          <cell r="C62">
            <v>920.5</v>
          </cell>
          <cell r="D62">
            <v>53205</v>
          </cell>
        </row>
        <row r="63">
          <cell r="A63">
            <v>75</v>
          </cell>
          <cell r="B63">
            <v>481</v>
          </cell>
          <cell r="C63">
            <v>494.5</v>
          </cell>
          <cell r="D63">
            <v>39895</v>
          </cell>
        </row>
        <row r="64">
          <cell r="A64">
            <v>76</v>
          </cell>
          <cell r="B64">
            <v>641</v>
          </cell>
          <cell r="C64">
            <v>653.5</v>
          </cell>
          <cell r="D64">
            <v>54550</v>
          </cell>
        </row>
        <row r="65">
          <cell r="A65">
            <v>77</v>
          </cell>
          <cell r="B65">
            <v>1766</v>
          </cell>
          <cell r="C65">
            <v>1872.5</v>
          </cell>
          <cell r="D65">
            <v>104100</v>
          </cell>
        </row>
        <row r="66">
          <cell r="A66">
            <v>78</v>
          </cell>
          <cell r="B66">
            <v>205</v>
          </cell>
          <cell r="C66">
            <v>231</v>
          </cell>
          <cell r="D66">
            <v>18800</v>
          </cell>
        </row>
        <row r="67">
          <cell r="A67">
            <v>79</v>
          </cell>
          <cell r="B67">
            <v>1752</v>
          </cell>
          <cell r="C67">
            <v>1789.5</v>
          </cell>
          <cell r="D67">
            <v>97550</v>
          </cell>
        </row>
        <row r="68">
          <cell r="A68">
            <v>80</v>
          </cell>
          <cell r="B68">
            <v>244</v>
          </cell>
          <cell r="C68">
            <v>249.5</v>
          </cell>
          <cell r="D68">
            <v>18250</v>
          </cell>
        </row>
        <row r="69">
          <cell r="A69">
            <v>81</v>
          </cell>
          <cell r="B69">
            <v>185</v>
          </cell>
          <cell r="C69">
            <v>187</v>
          </cell>
          <cell r="D69">
            <v>12010</v>
          </cell>
        </row>
        <row r="70">
          <cell r="A70">
            <v>82</v>
          </cell>
          <cell r="B70">
            <v>1892</v>
          </cell>
          <cell r="C70">
            <v>2010</v>
          </cell>
          <cell r="D70">
            <v>100295</v>
          </cell>
        </row>
        <row r="71">
          <cell r="A71">
            <v>83</v>
          </cell>
          <cell r="B71">
            <v>3469</v>
          </cell>
          <cell r="C71">
            <v>3563</v>
          </cell>
          <cell r="D71">
            <v>189530</v>
          </cell>
        </row>
        <row r="72">
          <cell r="A72">
            <v>84</v>
          </cell>
          <cell r="B72">
            <v>107</v>
          </cell>
          <cell r="C72">
            <v>110.5</v>
          </cell>
          <cell r="D72">
            <v>7040</v>
          </cell>
        </row>
        <row r="73">
          <cell r="A73">
            <v>85</v>
          </cell>
          <cell r="B73">
            <v>1116</v>
          </cell>
          <cell r="C73">
            <v>1177.5</v>
          </cell>
          <cell r="D73">
            <v>61945</v>
          </cell>
        </row>
        <row r="74">
          <cell r="A74">
            <v>86</v>
          </cell>
          <cell r="B74">
            <v>520</v>
          </cell>
          <cell r="C74">
            <v>530.5</v>
          </cell>
          <cell r="D74">
            <v>27210</v>
          </cell>
        </row>
        <row r="75">
          <cell r="A75">
            <v>87</v>
          </cell>
          <cell r="B75">
            <v>1244</v>
          </cell>
          <cell r="C75">
            <v>1302.5</v>
          </cell>
          <cell r="D75">
            <v>67010</v>
          </cell>
        </row>
        <row r="76">
          <cell r="A76">
            <v>88</v>
          </cell>
          <cell r="B76">
            <v>428</v>
          </cell>
          <cell r="C76">
            <v>439</v>
          </cell>
          <cell r="D76">
            <v>25600</v>
          </cell>
        </row>
        <row r="77">
          <cell r="A77">
            <v>89</v>
          </cell>
          <cell r="B77">
            <v>185</v>
          </cell>
          <cell r="C77">
            <v>192</v>
          </cell>
          <cell r="D77">
            <v>11420</v>
          </cell>
        </row>
        <row r="78">
          <cell r="A78">
            <v>90</v>
          </cell>
          <cell r="B78">
            <v>13155</v>
          </cell>
          <cell r="C78">
            <v>13640</v>
          </cell>
          <cell r="D78">
            <v>785890</v>
          </cell>
        </row>
        <row r="79">
          <cell r="A79">
            <v>91</v>
          </cell>
          <cell r="B79">
            <v>784</v>
          </cell>
          <cell r="C79">
            <v>818.5</v>
          </cell>
          <cell r="D79">
            <v>46105</v>
          </cell>
        </row>
        <row r="80">
          <cell r="A80">
            <v>92</v>
          </cell>
          <cell r="B80">
            <v>333</v>
          </cell>
          <cell r="C80">
            <v>339</v>
          </cell>
          <cell r="D80">
            <v>30000</v>
          </cell>
        </row>
        <row r="81">
          <cell r="A81">
            <v>93</v>
          </cell>
          <cell r="B81">
            <v>1308</v>
          </cell>
          <cell r="C81">
            <v>1337</v>
          </cell>
          <cell r="D81">
            <v>64230</v>
          </cell>
        </row>
        <row r="82">
          <cell r="A82">
            <v>94</v>
          </cell>
          <cell r="B82">
            <v>421</v>
          </cell>
          <cell r="C82">
            <v>426</v>
          </cell>
          <cell r="D82">
            <v>25445</v>
          </cell>
        </row>
        <row r="83">
          <cell r="A83">
            <v>95</v>
          </cell>
          <cell r="B83">
            <v>207</v>
          </cell>
          <cell r="C83">
            <v>207</v>
          </cell>
          <cell r="D83">
            <v>13950</v>
          </cell>
        </row>
        <row r="84">
          <cell r="A84">
            <v>96</v>
          </cell>
          <cell r="B84">
            <v>706</v>
          </cell>
          <cell r="C84">
            <v>721.5</v>
          </cell>
          <cell r="D84">
            <v>42360</v>
          </cell>
        </row>
        <row r="85">
          <cell r="A85">
            <v>97</v>
          </cell>
          <cell r="B85">
            <v>935</v>
          </cell>
          <cell r="C85">
            <v>974.5</v>
          </cell>
          <cell r="D85">
            <v>66205</v>
          </cell>
        </row>
        <row r="86">
          <cell r="A86">
            <v>98</v>
          </cell>
          <cell r="B86">
            <v>404</v>
          </cell>
          <cell r="C86">
            <v>420</v>
          </cell>
          <cell r="D86">
            <v>33250</v>
          </cell>
        </row>
        <row r="87">
          <cell r="A87">
            <v>99</v>
          </cell>
          <cell r="B87">
            <v>781</v>
          </cell>
          <cell r="C87">
            <v>800.5</v>
          </cell>
          <cell r="D87">
            <v>39450</v>
          </cell>
        </row>
        <row r="88">
          <cell r="A88">
            <v>100</v>
          </cell>
          <cell r="B88">
            <v>3641</v>
          </cell>
          <cell r="C88">
            <v>3725</v>
          </cell>
          <cell r="D88">
            <v>210960</v>
          </cell>
        </row>
        <row r="89">
          <cell r="A89">
            <v>101</v>
          </cell>
          <cell r="B89">
            <v>725</v>
          </cell>
          <cell r="C89">
            <v>760.5</v>
          </cell>
          <cell r="D89">
            <v>40750</v>
          </cell>
        </row>
        <row r="90">
          <cell r="A90">
            <v>102</v>
          </cell>
          <cell r="B90">
            <v>1105</v>
          </cell>
          <cell r="C90">
            <v>1141.5</v>
          </cell>
          <cell r="D90">
            <v>65175</v>
          </cell>
        </row>
        <row r="91">
          <cell r="A91">
            <v>103</v>
          </cell>
          <cell r="B91">
            <v>1434</v>
          </cell>
          <cell r="C91">
            <v>1488</v>
          </cell>
          <cell r="D91">
            <v>80365</v>
          </cell>
        </row>
        <row r="92">
          <cell r="A92">
            <v>104</v>
          </cell>
          <cell r="B92">
            <v>522</v>
          </cell>
          <cell r="C92">
            <v>537.5</v>
          </cell>
          <cell r="D92">
            <v>33930</v>
          </cell>
        </row>
        <row r="93">
          <cell r="A93">
            <v>105</v>
          </cell>
          <cell r="B93">
            <v>798</v>
          </cell>
          <cell r="C93">
            <v>812.5</v>
          </cell>
          <cell r="D93">
            <v>49690</v>
          </cell>
        </row>
        <row r="94">
          <cell r="A94">
            <v>106</v>
          </cell>
          <cell r="B94">
            <v>2699</v>
          </cell>
          <cell r="C94">
            <v>2771</v>
          </cell>
          <cell r="D94">
            <v>151415</v>
          </cell>
        </row>
        <row r="95">
          <cell r="A95">
            <v>107</v>
          </cell>
          <cell r="B95">
            <v>995</v>
          </cell>
          <cell r="C95">
            <v>1036</v>
          </cell>
          <cell r="D95">
            <v>55370</v>
          </cell>
        </row>
        <row r="96">
          <cell r="A96">
            <v>108</v>
          </cell>
          <cell r="B96">
            <v>861</v>
          </cell>
          <cell r="C96">
            <v>899.5</v>
          </cell>
          <cell r="D96">
            <v>54810</v>
          </cell>
        </row>
        <row r="97">
          <cell r="A97">
            <v>109</v>
          </cell>
          <cell r="B97">
            <v>63</v>
          </cell>
          <cell r="C97">
            <v>63</v>
          </cell>
          <cell r="D97" t="str">
            <v>NULL</v>
          </cell>
        </row>
        <row r="98">
          <cell r="A98">
            <v>110</v>
          </cell>
          <cell r="B98">
            <v>51</v>
          </cell>
          <cell r="C98">
            <v>51</v>
          </cell>
          <cell r="D98">
            <v>3620</v>
          </cell>
        </row>
        <row r="99">
          <cell r="A99">
            <v>111</v>
          </cell>
          <cell r="B99">
            <v>803</v>
          </cell>
          <cell r="C99">
            <v>827</v>
          </cell>
          <cell r="D99">
            <v>47175</v>
          </cell>
        </row>
        <row r="100">
          <cell r="A100">
            <v>112</v>
          </cell>
          <cell r="B100">
            <v>717</v>
          </cell>
          <cell r="C100">
            <v>751</v>
          </cell>
          <cell r="D100">
            <v>38040</v>
          </cell>
        </row>
        <row r="101">
          <cell r="A101">
            <v>113</v>
          </cell>
          <cell r="B101">
            <v>461</v>
          </cell>
          <cell r="C101">
            <v>497</v>
          </cell>
          <cell r="D101">
            <v>25260</v>
          </cell>
        </row>
        <row r="102">
          <cell r="A102">
            <v>114</v>
          </cell>
          <cell r="B102">
            <v>619</v>
          </cell>
          <cell r="C102">
            <v>644.5</v>
          </cell>
          <cell r="D102">
            <v>29775</v>
          </cell>
        </row>
        <row r="103">
          <cell r="A103">
            <v>115</v>
          </cell>
          <cell r="B103">
            <v>792</v>
          </cell>
          <cell r="C103">
            <v>808</v>
          </cell>
          <cell r="D103">
            <v>41290</v>
          </cell>
        </row>
        <row r="104">
          <cell r="A104">
            <v>116</v>
          </cell>
          <cell r="B104">
            <v>713</v>
          </cell>
          <cell r="C104">
            <v>735</v>
          </cell>
          <cell r="D104">
            <v>30915</v>
          </cell>
        </row>
        <row r="105">
          <cell r="A105">
            <v>117</v>
          </cell>
          <cell r="B105">
            <v>879</v>
          </cell>
          <cell r="C105">
            <v>941.5</v>
          </cell>
          <cell r="D105">
            <v>48565</v>
          </cell>
        </row>
        <row r="106">
          <cell r="A106">
            <v>118</v>
          </cell>
          <cell r="B106">
            <v>68</v>
          </cell>
          <cell r="C106">
            <v>72</v>
          </cell>
          <cell r="D106">
            <v>2970</v>
          </cell>
        </row>
        <row r="107">
          <cell r="A107">
            <v>119</v>
          </cell>
          <cell r="B107">
            <v>613</v>
          </cell>
          <cell r="C107">
            <v>638</v>
          </cell>
          <cell r="D107">
            <v>27840</v>
          </cell>
        </row>
        <row r="108">
          <cell r="A108">
            <v>120</v>
          </cell>
          <cell r="B108">
            <v>301</v>
          </cell>
          <cell r="C108">
            <v>306.5</v>
          </cell>
          <cell r="D108">
            <v>17150</v>
          </cell>
        </row>
        <row r="109">
          <cell r="A109">
            <v>121</v>
          </cell>
          <cell r="B109">
            <v>560</v>
          </cell>
          <cell r="C109">
            <v>576.5</v>
          </cell>
          <cell r="D109">
            <v>46035</v>
          </cell>
        </row>
        <row r="110">
          <cell r="A110">
            <v>122</v>
          </cell>
          <cell r="B110">
            <v>301</v>
          </cell>
          <cell r="C110">
            <v>306.5</v>
          </cell>
          <cell r="D110">
            <v>26450</v>
          </cell>
        </row>
        <row r="111">
          <cell r="A111">
            <v>123</v>
          </cell>
          <cell r="B111">
            <v>356</v>
          </cell>
          <cell r="C111">
            <v>365.5</v>
          </cell>
          <cell r="D111">
            <v>29100</v>
          </cell>
        </row>
        <row r="112">
          <cell r="A112">
            <v>124</v>
          </cell>
          <cell r="B112">
            <v>357</v>
          </cell>
          <cell r="C112">
            <v>366</v>
          </cell>
          <cell r="D112">
            <v>21165</v>
          </cell>
        </row>
        <row r="113">
          <cell r="A113">
            <v>125</v>
          </cell>
          <cell r="B113">
            <v>129</v>
          </cell>
          <cell r="C113">
            <v>133.5</v>
          </cell>
          <cell r="D113">
            <v>9800</v>
          </cell>
        </row>
        <row r="114">
          <cell r="A114">
            <v>126</v>
          </cell>
          <cell r="B114">
            <v>231</v>
          </cell>
          <cell r="C114">
            <v>233</v>
          </cell>
          <cell r="D114">
            <v>14830</v>
          </cell>
        </row>
        <row r="115">
          <cell r="A115">
            <v>127</v>
          </cell>
          <cell r="B115">
            <v>141</v>
          </cell>
          <cell r="C115">
            <v>141.5</v>
          </cell>
          <cell r="D115">
            <v>4600</v>
          </cell>
        </row>
        <row r="116">
          <cell r="A116">
            <v>128</v>
          </cell>
          <cell r="B116">
            <v>785</v>
          </cell>
          <cell r="C116">
            <v>839.5</v>
          </cell>
          <cell r="D116">
            <v>45775</v>
          </cell>
        </row>
        <row r="117">
          <cell r="A117">
            <v>129</v>
          </cell>
          <cell r="B117">
            <v>445</v>
          </cell>
          <cell r="C117">
            <v>458</v>
          </cell>
          <cell r="D117">
            <v>37600</v>
          </cell>
        </row>
        <row r="118">
          <cell r="A118">
            <v>130</v>
          </cell>
          <cell r="B118">
            <v>189</v>
          </cell>
          <cell r="C118">
            <v>197.5</v>
          </cell>
          <cell r="D118">
            <v>13100</v>
          </cell>
        </row>
        <row r="119">
          <cell r="A119">
            <v>131</v>
          </cell>
          <cell r="B119">
            <v>515</v>
          </cell>
          <cell r="C119">
            <v>529.5</v>
          </cell>
          <cell r="D119">
            <v>28350</v>
          </cell>
        </row>
        <row r="120">
          <cell r="A120">
            <v>132</v>
          </cell>
          <cell r="B120">
            <v>1062</v>
          </cell>
          <cell r="C120">
            <v>1098</v>
          </cell>
          <cell r="D120">
            <v>55975</v>
          </cell>
        </row>
        <row r="121">
          <cell r="A121">
            <v>133</v>
          </cell>
          <cell r="B121">
            <v>367</v>
          </cell>
          <cell r="C121">
            <v>379</v>
          </cell>
          <cell r="D121">
            <v>27650</v>
          </cell>
        </row>
        <row r="122">
          <cell r="A122">
            <v>134</v>
          </cell>
          <cell r="B122">
            <v>614</v>
          </cell>
          <cell r="C122">
            <v>643</v>
          </cell>
          <cell r="D122">
            <v>35530</v>
          </cell>
        </row>
        <row r="123">
          <cell r="A123">
            <v>135</v>
          </cell>
          <cell r="B123">
            <v>724</v>
          </cell>
          <cell r="C123">
            <v>738.5</v>
          </cell>
          <cell r="D123">
            <v>32850</v>
          </cell>
        </row>
        <row r="124">
          <cell r="A124">
            <v>136</v>
          </cell>
          <cell r="B124">
            <v>434</v>
          </cell>
          <cell r="C124">
            <v>451.5</v>
          </cell>
          <cell r="D124">
            <v>24160</v>
          </cell>
        </row>
        <row r="125">
          <cell r="A125">
            <v>137</v>
          </cell>
          <cell r="B125">
            <v>493</v>
          </cell>
          <cell r="C125">
            <v>517.5</v>
          </cell>
          <cell r="D125">
            <v>31710</v>
          </cell>
        </row>
        <row r="126">
          <cell r="A126">
            <v>138</v>
          </cell>
          <cell r="B126">
            <v>257</v>
          </cell>
          <cell r="C126">
            <v>260.5</v>
          </cell>
          <cell r="D126">
            <v>14925</v>
          </cell>
        </row>
        <row r="127">
          <cell r="A127">
            <v>139</v>
          </cell>
          <cell r="B127">
            <v>899</v>
          </cell>
          <cell r="C127">
            <v>932.5</v>
          </cell>
          <cell r="D127">
            <v>49700</v>
          </cell>
        </row>
        <row r="128">
          <cell r="A128">
            <v>140</v>
          </cell>
          <cell r="B128">
            <v>802</v>
          </cell>
          <cell r="C128">
            <v>847</v>
          </cell>
          <cell r="D128">
            <v>36090</v>
          </cell>
        </row>
        <row r="129">
          <cell r="A129">
            <v>141</v>
          </cell>
          <cell r="B129">
            <v>489</v>
          </cell>
          <cell r="C129">
            <v>503</v>
          </cell>
          <cell r="D129">
            <v>37700</v>
          </cell>
        </row>
        <row r="130">
          <cell r="A130">
            <v>142</v>
          </cell>
          <cell r="B130">
            <v>382</v>
          </cell>
          <cell r="C130">
            <v>392</v>
          </cell>
          <cell r="D130">
            <v>23350</v>
          </cell>
        </row>
        <row r="131">
          <cell r="A131">
            <v>143</v>
          </cell>
          <cell r="B131">
            <v>497</v>
          </cell>
          <cell r="C131">
            <v>508.5</v>
          </cell>
          <cell r="D131">
            <v>26265</v>
          </cell>
        </row>
        <row r="132">
          <cell r="A132">
            <v>144</v>
          </cell>
          <cell r="B132">
            <v>488</v>
          </cell>
          <cell r="C132">
            <v>506</v>
          </cell>
          <cell r="D132">
            <v>31675</v>
          </cell>
        </row>
        <row r="133">
          <cell r="A133">
            <v>145</v>
          </cell>
          <cell r="B133">
            <v>388</v>
          </cell>
          <cell r="C133">
            <v>402.5</v>
          </cell>
          <cell r="D133">
            <v>31750</v>
          </cell>
        </row>
        <row r="134">
          <cell r="A134">
            <v>146</v>
          </cell>
          <cell r="B134">
            <v>281</v>
          </cell>
          <cell r="C134">
            <v>291.5</v>
          </cell>
          <cell r="D134">
            <v>16325</v>
          </cell>
        </row>
        <row r="135">
          <cell r="A135">
            <v>147</v>
          </cell>
          <cell r="B135">
            <v>375</v>
          </cell>
          <cell r="C135">
            <v>424.5</v>
          </cell>
          <cell r="D135">
            <v>25850</v>
          </cell>
        </row>
        <row r="136">
          <cell r="A136">
            <v>148</v>
          </cell>
          <cell r="B136">
            <v>51</v>
          </cell>
          <cell r="C136">
            <v>52.5</v>
          </cell>
          <cell r="D136">
            <v>4400</v>
          </cell>
        </row>
        <row r="137">
          <cell r="A137">
            <v>149</v>
          </cell>
          <cell r="B137">
            <v>1051</v>
          </cell>
          <cell r="C137">
            <v>1096.5</v>
          </cell>
          <cell r="D137">
            <v>58885</v>
          </cell>
        </row>
        <row r="138">
          <cell r="A138">
            <v>150</v>
          </cell>
          <cell r="B138">
            <v>388</v>
          </cell>
          <cell r="C138">
            <v>401.5</v>
          </cell>
          <cell r="D138">
            <v>29950</v>
          </cell>
        </row>
        <row r="139">
          <cell r="A139">
            <v>151</v>
          </cell>
          <cell r="B139">
            <v>255</v>
          </cell>
          <cell r="C139">
            <v>271.5</v>
          </cell>
          <cell r="D139">
            <v>21300</v>
          </cell>
        </row>
        <row r="140">
          <cell r="A140">
            <v>152</v>
          </cell>
          <cell r="B140">
            <v>27</v>
          </cell>
          <cell r="C140">
            <v>27</v>
          </cell>
          <cell r="D140">
            <v>1300</v>
          </cell>
        </row>
        <row r="141">
          <cell r="A141">
            <v>153</v>
          </cell>
          <cell r="B141">
            <v>421</v>
          </cell>
          <cell r="C141">
            <v>439</v>
          </cell>
          <cell r="D141">
            <v>36050</v>
          </cell>
        </row>
        <row r="142">
          <cell r="A142">
            <v>154</v>
          </cell>
          <cell r="B142">
            <v>434</v>
          </cell>
          <cell r="C142">
            <v>448</v>
          </cell>
          <cell r="D142">
            <v>31900</v>
          </cell>
        </row>
        <row r="143">
          <cell r="A143">
            <v>155</v>
          </cell>
          <cell r="B143">
            <v>355</v>
          </cell>
          <cell r="C143">
            <v>362</v>
          </cell>
          <cell r="D143">
            <v>25550</v>
          </cell>
        </row>
        <row r="144">
          <cell r="A144">
            <v>156</v>
          </cell>
          <cell r="B144">
            <v>130</v>
          </cell>
          <cell r="C144">
            <v>133.5</v>
          </cell>
          <cell r="D144">
            <v>7835</v>
          </cell>
        </row>
        <row r="145">
          <cell r="A145">
            <v>157</v>
          </cell>
          <cell r="B145">
            <v>240</v>
          </cell>
          <cell r="C145">
            <v>245</v>
          </cell>
          <cell r="D145">
            <v>16745</v>
          </cell>
        </row>
        <row r="146">
          <cell r="A146">
            <v>158</v>
          </cell>
          <cell r="B146">
            <v>103</v>
          </cell>
          <cell r="C146">
            <v>105</v>
          </cell>
          <cell r="D146">
            <v>6330</v>
          </cell>
        </row>
        <row r="147">
          <cell r="A147">
            <v>159</v>
          </cell>
          <cell r="B147">
            <v>106</v>
          </cell>
          <cell r="C147">
            <v>108.5</v>
          </cell>
          <cell r="D147">
            <v>6300</v>
          </cell>
        </row>
        <row r="148">
          <cell r="A148">
            <v>160</v>
          </cell>
          <cell r="B148">
            <v>663</v>
          </cell>
          <cell r="C148">
            <v>675.5</v>
          </cell>
          <cell r="D148">
            <v>42445</v>
          </cell>
        </row>
        <row r="149">
          <cell r="A149">
            <v>161</v>
          </cell>
          <cell r="B149">
            <v>340</v>
          </cell>
          <cell r="C149">
            <v>364</v>
          </cell>
          <cell r="D149">
            <v>22350</v>
          </cell>
        </row>
        <row r="150">
          <cell r="A150">
            <v>162</v>
          </cell>
          <cell r="B150">
            <v>162</v>
          </cell>
          <cell r="C150">
            <v>164</v>
          </cell>
          <cell r="D150">
            <v>12230</v>
          </cell>
        </row>
        <row r="151">
          <cell r="A151">
            <v>163</v>
          </cell>
          <cell r="B151">
            <v>174</v>
          </cell>
          <cell r="C151">
            <v>178</v>
          </cell>
          <cell r="D151">
            <v>11800</v>
          </cell>
        </row>
        <row r="152">
          <cell r="A152">
            <v>164</v>
          </cell>
          <cell r="B152">
            <v>214</v>
          </cell>
          <cell r="C152">
            <v>219</v>
          </cell>
          <cell r="D152">
            <v>18700</v>
          </cell>
        </row>
        <row r="153">
          <cell r="A153">
            <v>165</v>
          </cell>
          <cell r="B153">
            <v>390</v>
          </cell>
          <cell r="C153">
            <v>410</v>
          </cell>
          <cell r="D153">
            <v>19550</v>
          </cell>
        </row>
        <row r="154">
          <cell r="A154">
            <v>166</v>
          </cell>
          <cell r="B154">
            <v>132</v>
          </cell>
          <cell r="C154">
            <v>139.5</v>
          </cell>
          <cell r="D154">
            <v>8900</v>
          </cell>
        </row>
        <row r="155">
          <cell r="A155">
            <v>167</v>
          </cell>
          <cell r="B155">
            <v>459</v>
          </cell>
          <cell r="C155">
            <v>472.5</v>
          </cell>
          <cell r="D155">
            <v>27940</v>
          </cell>
        </row>
        <row r="156">
          <cell r="A156">
            <v>168</v>
          </cell>
          <cell r="B156">
            <v>257</v>
          </cell>
          <cell r="C156">
            <v>278.5</v>
          </cell>
          <cell r="D156">
            <v>11600</v>
          </cell>
        </row>
        <row r="157">
          <cell r="A157">
            <v>169</v>
          </cell>
          <cell r="B157">
            <v>429</v>
          </cell>
          <cell r="C157">
            <v>435</v>
          </cell>
          <cell r="D157">
            <v>36100</v>
          </cell>
        </row>
        <row r="158">
          <cell r="A158">
            <v>170</v>
          </cell>
          <cell r="B158">
            <v>6</v>
          </cell>
          <cell r="C158">
            <v>6</v>
          </cell>
          <cell r="D158">
            <v>140</v>
          </cell>
        </row>
        <row r="159">
          <cell r="A159">
            <v>171</v>
          </cell>
          <cell r="B159">
            <v>183</v>
          </cell>
          <cell r="C159">
            <v>184.5</v>
          </cell>
          <cell r="D159">
            <v>11090</v>
          </cell>
        </row>
        <row r="160">
          <cell r="A160">
            <v>172</v>
          </cell>
          <cell r="B160">
            <v>105</v>
          </cell>
          <cell r="C160">
            <v>105</v>
          </cell>
          <cell r="D160">
            <v>6590</v>
          </cell>
        </row>
        <row r="161">
          <cell r="A161">
            <v>173</v>
          </cell>
          <cell r="B161">
            <v>105</v>
          </cell>
          <cell r="C161">
            <v>106</v>
          </cell>
          <cell r="D161">
            <v>7100</v>
          </cell>
        </row>
        <row r="162">
          <cell r="A162">
            <v>174</v>
          </cell>
          <cell r="B162">
            <v>150</v>
          </cell>
          <cell r="C162">
            <v>159</v>
          </cell>
          <cell r="D162">
            <v>9145</v>
          </cell>
        </row>
        <row r="163">
          <cell r="A163">
            <v>175</v>
          </cell>
          <cell r="B163">
            <v>485</v>
          </cell>
          <cell r="C163">
            <v>519.5</v>
          </cell>
          <cell r="D163">
            <v>35350</v>
          </cell>
        </row>
        <row r="164">
          <cell r="A164">
            <v>176</v>
          </cell>
          <cell r="B164">
            <v>350</v>
          </cell>
          <cell r="C164">
            <v>362.5</v>
          </cell>
          <cell r="D164">
            <v>27800</v>
          </cell>
        </row>
        <row r="165">
          <cell r="A165">
            <v>177</v>
          </cell>
          <cell r="B165">
            <v>123</v>
          </cell>
          <cell r="C165">
            <v>127</v>
          </cell>
          <cell r="D165">
            <v>7220</v>
          </cell>
        </row>
        <row r="166">
          <cell r="A166">
            <v>178</v>
          </cell>
          <cell r="B166">
            <v>691</v>
          </cell>
          <cell r="C166">
            <v>705.5</v>
          </cell>
          <cell r="D166">
            <v>31630</v>
          </cell>
        </row>
        <row r="167">
          <cell r="A167">
            <v>179</v>
          </cell>
          <cell r="B167">
            <v>253</v>
          </cell>
          <cell r="C167">
            <v>260</v>
          </cell>
          <cell r="D167">
            <v>20850</v>
          </cell>
        </row>
        <row r="168">
          <cell r="A168">
            <v>180</v>
          </cell>
          <cell r="B168">
            <v>176</v>
          </cell>
          <cell r="C168">
            <v>177.5</v>
          </cell>
          <cell r="D168">
            <v>12340</v>
          </cell>
        </row>
        <row r="169">
          <cell r="A169">
            <v>181</v>
          </cell>
          <cell r="B169">
            <v>394</v>
          </cell>
          <cell r="C169">
            <v>404.5</v>
          </cell>
          <cell r="D169">
            <v>32850</v>
          </cell>
        </row>
        <row r="170">
          <cell r="A170">
            <v>182</v>
          </cell>
          <cell r="B170">
            <v>243</v>
          </cell>
          <cell r="C170">
            <v>250.5</v>
          </cell>
          <cell r="D170">
            <v>21600</v>
          </cell>
        </row>
        <row r="171">
          <cell r="A171">
            <v>183</v>
          </cell>
          <cell r="B171">
            <v>167</v>
          </cell>
          <cell r="C171">
            <v>168.5</v>
          </cell>
          <cell r="D171">
            <v>14350</v>
          </cell>
        </row>
        <row r="172">
          <cell r="A172">
            <v>184</v>
          </cell>
          <cell r="B172">
            <v>355</v>
          </cell>
          <cell r="C172">
            <v>375</v>
          </cell>
          <cell r="D172">
            <v>23390</v>
          </cell>
        </row>
        <row r="173">
          <cell r="A173">
            <v>185</v>
          </cell>
          <cell r="B173">
            <v>332</v>
          </cell>
          <cell r="C173">
            <v>336</v>
          </cell>
          <cell r="D173">
            <v>28400</v>
          </cell>
        </row>
        <row r="174">
          <cell r="A174">
            <v>186</v>
          </cell>
          <cell r="B174">
            <v>745</v>
          </cell>
          <cell r="C174">
            <v>764.5</v>
          </cell>
          <cell r="D174">
            <v>44985</v>
          </cell>
        </row>
        <row r="175">
          <cell r="A175">
            <v>187</v>
          </cell>
          <cell r="B175">
            <v>722</v>
          </cell>
          <cell r="C175">
            <v>747.5</v>
          </cell>
          <cell r="D175">
            <v>41360</v>
          </cell>
        </row>
        <row r="176">
          <cell r="A176">
            <v>188</v>
          </cell>
          <cell r="B176">
            <v>587</v>
          </cell>
          <cell r="C176">
            <v>607</v>
          </cell>
          <cell r="D176">
            <v>36470</v>
          </cell>
        </row>
        <row r="177">
          <cell r="A177">
            <v>189</v>
          </cell>
          <cell r="B177">
            <v>284</v>
          </cell>
          <cell r="C177">
            <v>293</v>
          </cell>
          <cell r="D177">
            <v>18220</v>
          </cell>
        </row>
        <row r="178">
          <cell r="A178">
            <v>190</v>
          </cell>
          <cell r="B178">
            <v>136</v>
          </cell>
          <cell r="C178">
            <v>138.5</v>
          </cell>
          <cell r="D178">
            <v>11600</v>
          </cell>
        </row>
        <row r="179">
          <cell r="A179">
            <v>191</v>
          </cell>
          <cell r="B179">
            <v>132</v>
          </cell>
          <cell r="C179">
            <v>139.5</v>
          </cell>
          <cell r="D179">
            <v>7640</v>
          </cell>
        </row>
        <row r="180">
          <cell r="A180">
            <v>192</v>
          </cell>
          <cell r="B180">
            <v>1089</v>
          </cell>
          <cell r="C180">
            <v>1117</v>
          </cell>
          <cell r="D180">
            <v>56525</v>
          </cell>
        </row>
        <row r="181">
          <cell r="A181">
            <v>193</v>
          </cell>
          <cell r="B181">
            <v>587</v>
          </cell>
          <cell r="C181">
            <v>593</v>
          </cell>
          <cell r="D181">
            <v>38905</v>
          </cell>
        </row>
        <row r="182">
          <cell r="A182">
            <v>194</v>
          </cell>
          <cell r="B182">
            <v>44</v>
          </cell>
          <cell r="C182">
            <v>44</v>
          </cell>
          <cell r="D182">
            <v>2380</v>
          </cell>
        </row>
        <row r="183">
          <cell r="A183">
            <v>195</v>
          </cell>
          <cell r="B183">
            <v>295</v>
          </cell>
          <cell r="C183">
            <v>304.5</v>
          </cell>
          <cell r="D183">
            <v>23105</v>
          </cell>
        </row>
        <row r="184">
          <cell r="A184">
            <v>196</v>
          </cell>
          <cell r="B184">
            <v>481</v>
          </cell>
          <cell r="C184">
            <v>498</v>
          </cell>
          <cell r="D184">
            <v>38050</v>
          </cell>
        </row>
        <row r="185">
          <cell r="A185">
            <v>197</v>
          </cell>
          <cell r="B185">
            <v>571</v>
          </cell>
          <cell r="C185">
            <v>584</v>
          </cell>
          <cell r="D185">
            <v>34070</v>
          </cell>
        </row>
        <row r="186">
          <cell r="A186">
            <v>198</v>
          </cell>
          <cell r="B186">
            <v>167</v>
          </cell>
          <cell r="C186">
            <v>168.5</v>
          </cell>
          <cell r="D186">
            <v>12550</v>
          </cell>
        </row>
        <row r="187">
          <cell r="A187">
            <v>200</v>
          </cell>
          <cell r="B187">
            <v>295</v>
          </cell>
          <cell r="C187">
            <v>308.5</v>
          </cell>
          <cell r="D187">
            <v>23700</v>
          </cell>
        </row>
        <row r="188">
          <cell r="A188">
            <v>206</v>
          </cell>
          <cell r="B188">
            <v>661</v>
          </cell>
          <cell r="C188">
            <v>677</v>
          </cell>
          <cell r="D188">
            <v>33460</v>
          </cell>
        </row>
        <row r="189">
          <cell r="A189">
            <v>207</v>
          </cell>
          <cell r="B189">
            <v>440</v>
          </cell>
          <cell r="C189">
            <v>453</v>
          </cell>
          <cell r="D189">
            <v>35400</v>
          </cell>
        </row>
        <row r="190">
          <cell r="A190">
            <v>208</v>
          </cell>
          <cell r="B190">
            <v>208</v>
          </cell>
          <cell r="C190">
            <v>213</v>
          </cell>
          <cell r="D190">
            <v>13920</v>
          </cell>
        </row>
        <row r="191">
          <cell r="A191">
            <v>209</v>
          </cell>
          <cell r="B191">
            <v>83</v>
          </cell>
          <cell r="C191">
            <v>84</v>
          </cell>
          <cell r="D191">
            <v>6250</v>
          </cell>
        </row>
        <row r="192">
          <cell r="A192">
            <v>210</v>
          </cell>
          <cell r="B192">
            <v>16</v>
          </cell>
          <cell r="C192">
            <v>16</v>
          </cell>
          <cell r="D192">
            <v>1045</v>
          </cell>
        </row>
        <row r="193">
          <cell r="A193">
            <v>211</v>
          </cell>
          <cell r="B193">
            <v>71</v>
          </cell>
          <cell r="C193">
            <v>71</v>
          </cell>
          <cell r="D193">
            <v>3340</v>
          </cell>
        </row>
        <row r="194">
          <cell r="A194">
            <v>212</v>
          </cell>
          <cell r="B194">
            <v>164</v>
          </cell>
          <cell r="C194">
            <v>170</v>
          </cell>
          <cell r="D194">
            <v>9575</v>
          </cell>
        </row>
        <row r="195">
          <cell r="A195">
            <v>213</v>
          </cell>
          <cell r="B195">
            <v>570</v>
          </cell>
          <cell r="C195">
            <v>609</v>
          </cell>
          <cell r="D195">
            <v>38125</v>
          </cell>
        </row>
        <row r="196">
          <cell r="A196">
            <v>214</v>
          </cell>
          <cell r="B196">
            <v>189</v>
          </cell>
          <cell r="C196">
            <v>192</v>
          </cell>
          <cell r="D196">
            <v>12805</v>
          </cell>
        </row>
        <row r="197">
          <cell r="A197">
            <v>215</v>
          </cell>
          <cell r="B197">
            <v>357</v>
          </cell>
          <cell r="C197">
            <v>363</v>
          </cell>
          <cell r="D197">
            <v>20790</v>
          </cell>
        </row>
        <row r="198">
          <cell r="A198">
            <v>216</v>
          </cell>
          <cell r="B198">
            <v>71</v>
          </cell>
          <cell r="C198">
            <v>71</v>
          </cell>
          <cell r="D198">
            <v>3930</v>
          </cell>
        </row>
        <row r="199">
          <cell r="A199">
            <v>217</v>
          </cell>
          <cell r="B199">
            <v>630</v>
          </cell>
          <cell r="C199">
            <v>637</v>
          </cell>
          <cell r="D199">
            <v>37830</v>
          </cell>
        </row>
        <row r="200">
          <cell r="A200">
            <v>219</v>
          </cell>
          <cell r="B200">
            <v>353</v>
          </cell>
          <cell r="C200">
            <v>366.5</v>
          </cell>
          <cell r="D200">
            <v>27250</v>
          </cell>
        </row>
        <row r="201">
          <cell r="A201">
            <v>220</v>
          </cell>
          <cell r="B201">
            <v>246</v>
          </cell>
          <cell r="C201">
            <v>252.5</v>
          </cell>
          <cell r="D201">
            <v>20500</v>
          </cell>
        </row>
        <row r="202">
          <cell r="A202">
            <v>221</v>
          </cell>
          <cell r="B202">
            <v>161</v>
          </cell>
          <cell r="C202">
            <v>167</v>
          </cell>
          <cell r="D202">
            <v>13900</v>
          </cell>
        </row>
        <row r="203">
          <cell r="A203">
            <v>222</v>
          </cell>
          <cell r="B203">
            <v>186</v>
          </cell>
          <cell r="C203">
            <v>202</v>
          </cell>
          <cell r="D203">
            <v>14800</v>
          </cell>
        </row>
        <row r="204">
          <cell r="A204">
            <v>223</v>
          </cell>
          <cell r="B204">
            <v>427</v>
          </cell>
          <cell r="C204">
            <v>442</v>
          </cell>
          <cell r="D204">
            <v>30605</v>
          </cell>
        </row>
        <row r="205">
          <cell r="A205">
            <v>224</v>
          </cell>
          <cell r="B205">
            <v>258</v>
          </cell>
          <cell r="C205">
            <v>261</v>
          </cell>
          <cell r="D205">
            <v>16830</v>
          </cell>
        </row>
        <row r="206">
          <cell r="A206">
            <v>225</v>
          </cell>
          <cell r="B206">
            <v>71</v>
          </cell>
          <cell r="C206">
            <v>77.5</v>
          </cell>
          <cell r="D206">
            <v>6050</v>
          </cell>
        </row>
        <row r="207">
          <cell r="A207">
            <v>226</v>
          </cell>
          <cell r="B207">
            <v>496</v>
          </cell>
          <cell r="C207">
            <v>506</v>
          </cell>
          <cell r="D207">
            <v>29675</v>
          </cell>
        </row>
        <row r="208">
          <cell r="A208">
            <v>227</v>
          </cell>
          <cell r="B208">
            <v>343</v>
          </cell>
          <cell r="C208">
            <v>351.5</v>
          </cell>
          <cell r="D208">
            <v>15405</v>
          </cell>
        </row>
        <row r="209">
          <cell r="A209">
            <v>228</v>
          </cell>
          <cell r="B209">
            <v>208</v>
          </cell>
          <cell r="C209">
            <v>213</v>
          </cell>
          <cell r="D209">
            <v>9970</v>
          </cell>
        </row>
        <row r="210">
          <cell r="A210">
            <v>229</v>
          </cell>
          <cell r="B210">
            <v>298</v>
          </cell>
          <cell r="C210">
            <v>316</v>
          </cell>
          <cell r="D210">
            <v>26400</v>
          </cell>
        </row>
        <row r="211">
          <cell r="A211">
            <v>230</v>
          </cell>
          <cell r="B211">
            <v>189</v>
          </cell>
          <cell r="C211">
            <v>215.5</v>
          </cell>
          <cell r="D211">
            <v>9325</v>
          </cell>
        </row>
        <row r="212">
          <cell r="A212">
            <v>231</v>
          </cell>
          <cell r="B212">
            <v>186</v>
          </cell>
          <cell r="C212">
            <v>270</v>
          </cell>
          <cell r="D212">
            <v>6350</v>
          </cell>
        </row>
        <row r="213">
          <cell r="A213">
            <v>232</v>
          </cell>
          <cell r="B213">
            <v>202</v>
          </cell>
          <cell r="C213">
            <v>216</v>
          </cell>
          <cell r="D213">
            <v>17800</v>
          </cell>
        </row>
        <row r="214">
          <cell r="A214">
            <v>233</v>
          </cell>
          <cell r="B214">
            <v>199</v>
          </cell>
          <cell r="C214">
            <v>200.5</v>
          </cell>
          <cell r="D214">
            <v>7300</v>
          </cell>
        </row>
        <row r="215">
          <cell r="A215">
            <v>234</v>
          </cell>
          <cell r="B215">
            <v>58</v>
          </cell>
          <cell r="C215">
            <v>58</v>
          </cell>
          <cell r="D215">
            <v>4900</v>
          </cell>
        </row>
        <row r="216">
          <cell r="A216">
            <v>235</v>
          </cell>
          <cell r="B216">
            <v>313</v>
          </cell>
          <cell r="C216">
            <v>318.5</v>
          </cell>
          <cell r="D216">
            <v>25400</v>
          </cell>
        </row>
        <row r="217">
          <cell r="A217">
            <v>236</v>
          </cell>
          <cell r="B217">
            <v>169</v>
          </cell>
          <cell r="C217">
            <v>173</v>
          </cell>
          <cell r="D217">
            <v>14850</v>
          </cell>
        </row>
        <row r="218">
          <cell r="A218">
            <v>237</v>
          </cell>
          <cell r="B218">
            <v>263</v>
          </cell>
          <cell r="C218">
            <v>272.5</v>
          </cell>
          <cell r="D218">
            <v>20605</v>
          </cell>
        </row>
        <row r="219">
          <cell r="A219">
            <v>238</v>
          </cell>
          <cell r="B219">
            <v>283</v>
          </cell>
          <cell r="C219">
            <v>291.5</v>
          </cell>
          <cell r="D219">
            <v>16935</v>
          </cell>
        </row>
        <row r="220">
          <cell r="A220">
            <v>239</v>
          </cell>
          <cell r="B220">
            <v>239</v>
          </cell>
          <cell r="C220">
            <v>252.5</v>
          </cell>
          <cell r="D220">
            <v>14670</v>
          </cell>
        </row>
        <row r="221">
          <cell r="A221">
            <v>240</v>
          </cell>
          <cell r="B221">
            <v>294</v>
          </cell>
          <cell r="C221">
            <v>304.5</v>
          </cell>
          <cell r="D221">
            <v>16950</v>
          </cell>
        </row>
        <row r="222">
          <cell r="A222">
            <v>241</v>
          </cell>
          <cell r="B222">
            <v>203</v>
          </cell>
          <cell r="C222">
            <v>212</v>
          </cell>
          <cell r="D222">
            <v>16375</v>
          </cell>
        </row>
        <row r="223">
          <cell r="A223">
            <v>242</v>
          </cell>
          <cell r="B223">
            <v>166</v>
          </cell>
          <cell r="C223">
            <v>169</v>
          </cell>
          <cell r="D223">
            <v>9130</v>
          </cell>
        </row>
        <row r="224">
          <cell r="A224">
            <v>245</v>
          </cell>
          <cell r="B224">
            <v>67</v>
          </cell>
          <cell r="C224">
            <v>67</v>
          </cell>
          <cell r="D224">
            <v>3985</v>
          </cell>
        </row>
        <row r="225">
          <cell r="A225">
            <v>246</v>
          </cell>
          <cell r="B225">
            <v>153</v>
          </cell>
          <cell r="C225">
            <v>154.5</v>
          </cell>
          <cell r="D225">
            <v>9030</v>
          </cell>
        </row>
        <row r="226">
          <cell r="A226">
            <v>247</v>
          </cell>
          <cell r="B226">
            <v>306</v>
          </cell>
          <cell r="C226">
            <v>309</v>
          </cell>
          <cell r="D226">
            <v>18455</v>
          </cell>
        </row>
        <row r="227">
          <cell r="A227">
            <v>248</v>
          </cell>
          <cell r="B227">
            <v>161</v>
          </cell>
          <cell r="C227">
            <v>161</v>
          </cell>
          <cell r="D227">
            <v>7635</v>
          </cell>
        </row>
        <row r="228">
          <cell r="A228">
            <v>249</v>
          </cell>
          <cell r="B228">
            <v>561</v>
          </cell>
          <cell r="C228">
            <v>572.5</v>
          </cell>
          <cell r="D228">
            <v>27850</v>
          </cell>
        </row>
        <row r="229">
          <cell r="A229">
            <v>250</v>
          </cell>
          <cell r="B229">
            <v>104</v>
          </cell>
          <cell r="C229">
            <v>113</v>
          </cell>
          <cell r="D229">
            <v>6765</v>
          </cell>
        </row>
        <row r="230">
          <cell r="A230">
            <v>251</v>
          </cell>
          <cell r="B230">
            <v>143</v>
          </cell>
          <cell r="C230">
            <v>145.5</v>
          </cell>
          <cell r="D230">
            <v>8320</v>
          </cell>
        </row>
        <row r="231">
          <cell r="A231">
            <v>252</v>
          </cell>
          <cell r="B231">
            <v>220</v>
          </cell>
          <cell r="C231">
            <v>229.5</v>
          </cell>
          <cell r="D231">
            <v>19900</v>
          </cell>
        </row>
        <row r="232">
          <cell r="A232">
            <v>253</v>
          </cell>
          <cell r="B232">
            <v>511</v>
          </cell>
          <cell r="C232">
            <v>532.5</v>
          </cell>
          <cell r="D232">
            <v>34540</v>
          </cell>
        </row>
        <row r="233">
          <cell r="A233">
            <v>254</v>
          </cell>
          <cell r="B233">
            <v>1</v>
          </cell>
          <cell r="C233">
            <v>1</v>
          </cell>
          <cell r="D233">
            <v>80</v>
          </cell>
        </row>
        <row r="234">
          <cell r="A234">
            <v>255</v>
          </cell>
          <cell r="B234">
            <v>107</v>
          </cell>
          <cell r="C234">
            <v>108.5</v>
          </cell>
          <cell r="D234">
            <v>7550</v>
          </cell>
        </row>
        <row r="235">
          <cell r="A235">
            <v>256</v>
          </cell>
          <cell r="B235">
            <v>84</v>
          </cell>
          <cell r="C235">
            <v>84</v>
          </cell>
          <cell r="D235">
            <v>5670</v>
          </cell>
        </row>
        <row r="236">
          <cell r="A236">
            <v>257</v>
          </cell>
          <cell r="B236">
            <v>3767</v>
          </cell>
          <cell r="C236">
            <v>3902</v>
          </cell>
          <cell r="D236">
            <v>179445</v>
          </cell>
        </row>
        <row r="237">
          <cell r="A237">
            <v>258</v>
          </cell>
          <cell r="B237">
            <v>170</v>
          </cell>
          <cell r="C237">
            <v>174</v>
          </cell>
          <cell r="D237">
            <v>10670</v>
          </cell>
        </row>
        <row r="238">
          <cell r="A238">
            <v>259</v>
          </cell>
          <cell r="B238">
            <v>101</v>
          </cell>
          <cell r="C238">
            <v>102</v>
          </cell>
          <cell r="D238">
            <v>6160</v>
          </cell>
        </row>
        <row r="239">
          <cell r="A239">
            <v>260</v>
          </cell>
          <cell r="B239">
            <v>405</v>
          </cell>
          <cell r="C239">
            <v>428.5</v>
          </cell>
          <cell r="D239">
            <v>31245</v>
          </cell>
        </row>
        <row r="240">
          <cell r="A240">
            <v>261</v>
          </cell>
          <cell r="B240">
            <v>170</v>
          </cell>
          <cell r="C240">
            <v>170</v>
          </cell>
          <cell r="D240">
            <v>12010</v>
          </cell>
        </row>
        <row r="241">
          <cell r="A241">
            <v>262</v>
          </cell>
          <cell r="B241">
            <v>264</v>
          </cell>
          <cell r="C241">
            <v>271</v>
          </cell>
          <cell r="D241">
            <v>18960</v>
          </cell>
        </row>
        <row r="242">
          <cell r="A242">
            <v>265</v>
          </cell>
          <cell r="B242">
            <v>47</v>
          </cell>
          <cell r="C242">
            <v>47</v>
          </cell>
          <cell r="D242">
            <v>3500</v>
          </cell>
        </row>
        <row r="243">
          <cell r="A243">
            <v>266</v>
          </cell>
          <cell r="B243">
            <v>100</v>
          </cell>
          <cell r="C243">
            <v>101.5</v>
          </cell>
          <cell r="D243">
            <v>7580</v>
          </cell>
        </row>
        <row r="244">
          <cell r="A244">
            <v>267</v>
          </cell>
          <cell r="B244">
            <v>434</v>
          </cell>
          <cell r="C244">
            <v>450</v>
          </cell>
          <cell r="D244">
            <v>26735</v>
          </cell>
        </row>
        <row r="245">
          <cell r="A245">
            <v>268</v>
          </cell>
          <cell r="B245">
            <v>458</v>
          </cell>
          <cell r="C245">
            <v>473</v>
          </cell>
          <cell r="D245">
            <v>25130</v>
          </cell>
        </row>
        <row r="246">
          <cell r="A246">
            <v>269</v>
          </cell>
          <cell r="B246">
            <v>34</v>
          </cell>
          <cell r="C246">
            <v>35</v>
          </cell>
          <cell r="D246">
            <v>2155</v>
          </cell>
        </row>
        <row r="247">
          <cell r="A247">
            <v>270</v>
          </cell>
          <cell r="B247">
            <v>48</v>
          </cell>
          <cell r="C247">
            <v>48</v>
          </cell>
          <cell r="D247">
            <v>3225</v>
          </cell>
        </row>
        <row r="248">
          <cell r="A248">
            <v>271</v>
          </cell>
          <cell r="B248">
            <v>308</v>
          </cell>
          <cell r="C248">
            <v>316.5</v>
          </cell>
          <cell r="D248">
            <v>19385</v>
          </cell>
        </row>
        <row r="249">
          <cell r="A249">
            <v>272</v>
          </cell>
          <cell r="B249">
            <v>472</v>
          </cell>
          <cell r="C249">
            <v>483</v>
          </cell>
          <cell r="D249">
            <v>28260</v>
          </cell>
        </row>
        <row r="250">
          <cell r="A250">
            <v>273</v>
          </cell>
          <cell r="B250">
            <v>68</v>
          </cell>
          <cell r="C250">
            <v>74.5</v>
          </cell>
          <cell r="D250">
            <v>4650</v>
          </cell>
        </row>
        <row r="251">
          <cell r="A251">
            <v>274</v>
          </cell>
          <cell r="B251">
            <v>77</v>
          </cell>
          <cell r="C251">
            <v>84.5</v>
          </cell>
          <cell r="D251">
            <v>4670</v>
          </cell>
        </row>
        <row r="252">
          <cell r="A252">
            <v>275</v>
          </cell>
          <cell r="B252">
            <v>22</v>
          </cell>
          <cell r="C252">
            <v>22</v>
          </cell>
          <cell r="D252">
            <v>1575</v>
          </cell>
        </row>
        <row r="253">
          <cell r="A253">
            <v>276</v>
          </cell>
          <cell r="B253">
            <v>75</v>
          </cell>
          <cell r="C253">
            <v>99</v>
          </cell>
          <cell r="D253">
            <v>4595</v>
          </cell>
        </row>
        <row r="254">
          <cell r="A254">
            <v>277</v>
          </cell>
          <cell r="B254">
            <v>119</v>
          </cell>
          <cell r="C254">
            <v>123.5</v>
          </cell>
          <cell r="D254">
            <v>7450</v>
          </cell>
        </row>
        <row r="255">
          <cell r="A255">
            <v>278</v>
          </cell>
          <cell r="B255">
            <v>3</v>
          </cell>
          <cell r="C255">
            <v>3</v>
          </cell>
          <cell r="D255" t="str">
            <v>NULL</v>
          </cell>
        </row>
        <row r="256">
          <cell r="A256">
            <v>280</v>
          </cell>
          <cell r="B256">
            <v>16722</v>
          </cell>
          <cell r="C256">
            <v>17054</v>
          </cell>
          <cell r="D256">
            <v>886465</v>
          </cell>
        </row>
        <row r="257">
          <cell r="A257">
            <v>281</v>
          </cell>
          <cell r="B257">
            <v>2885</v>
          </cell>
          <cell r="C257">
            <v>2939.5</v>
          </cell>
          <cell r="D257">
            <v>165565</v>
          </cell>
        </row>
        <row r="258">
          <cell r="A258">
            <v>282</v>
          </cell>
          <cell r="B258">
            <v>2123</v>
          </cell>
          <cell r="C258">
            <v>2177</v>
          </cell>
          <cell r="D258">
            <v>119035</v>
          </cell>
        </row>
        <row r="259">
          <cell r="A259">
            <v>283</v>
          </cell>
          <cell r="B259">
            <v>161</v>
          </cell>
          <cell r="C259">
            <v>177.5</v>
          </cell>
          <cell r="D259">
            <v>12450</v>
          </cell>
        </row>
        <row r="260">
          <cell r="A260">
            <v>284</v>
          </cell>
          <cell r="B260">
            <v>117</v>
          </cell>
          <cell r="C260">
            <v>120.5</v>
          </cell>
          <cell r="D260">
            <v>8800</v>
          </cell>
        </row>
        <row r="261">
          <cell r="A261">
            <v>285</v>
          </cell>
          <cell r="B261">
            <v>286</v>
          </cell>
          <cell r="C261">
            <v>291</v>
          </cell>
          <cell r="D261">
            <v>21120</v>
          </cell>
        </row>
        <row r="262">
          <cell r="A262">
            <v>286</v>
          </cell>
          <cell r="B262">
            <v>182</v>
          </cell>
          <cell r="C262">
            <v>187.5</v>
          </cell>
          <cell r="D262">
            <v>15850</v>
          </cell>
        </row>
        <row r="263">
          <cell r="A263">
            <v>287</v>
          </cell>
          <cell r="B263">
            <v>56</v>
          </cell>
          <cell r="C263">
            <v>59</v>
          </cell>
          <cell r="D263">
            <v>3520</v>
          </cell>
        </row>
        <row r="264">
          <cell r="A264">
            <v>288</v>
          </cell>
          <cell r="B264">
            <v>498</v>
          </cell>
          <cell r="C264">
            <v>516</v>
          </cell>
          <cell r="D264">
            <v>29200</v>
          </cell>
        </row>
        <row r="265">
          <cell r="A265">
            <v>289</v>
          </cell>
          <cell r="B265">
            <v>115</v>
          </cell>
          <cell r="C265">
            <v>120</v>
          </cell>
          <cell r="D265">
            <v>9650</v>
          </cell>
        </row>
        <row r="266">
          <cell r="A266">
            <v>290</v>
          </cell>
          <cell r="B266">
            <v>191</v>
          </cell>
          <cell r="C266">
            <v>191</v>
          </cell>
          <cell r="D266">
            <v>14700</v>
          </cell>
        </row>
        <row r="267">
          <cell r="A267">
            <v>291</v>
          </cell>
          <cell r="B267">
            <v>190</v>
          </cell>
          <cell r="C267">
            <v>193</v>
          </cell>
          <cell r="D267">
            <v>12730</v>
          </cell>
        </row>
        <row r="268">
          <cell r="A268">
            <v>292</v>
          </cell>
          <cell r="B268">
            <v>189</v>
          </cell>
          <cell r="C268">
            <v>189.5</v>
          </cell>
          <cell r="D268">
            <v>15350</v>
          </cell>
        </row>
        <row r="269">
          <cell r="A269">
            <v>293</v>
          </cell>
          <cell r="B269">
            <v>161</v>
          </cell>
          <cell r="C269">
            <v>165.5</v>
          </cell>
          <cell r="D269">
            <v>14825</v>
          </cell>
        </row>
        <row r="270">
          <cell r="A270">
            <v>294</v>
          </cell>
          <cell r="B270">
            <v>388</v>
          </cell>
          <cell r="C270">
            <v>402.5</v>
          </cell>
          <cell r="D270">
            <v>23820</v>
          </cell>
        </row>
        <row r="271">
          <cell r="A271">
            <v>295</v>
          </cell>
          <cell r="B271">
            <v>67</v>
          </cell>
          <cell r="C271">
            <v>70.5</v>
          </cell>
          <cell r="D271">
            <v>4460</v>
          </cell>
        </row>
        <row r="272">
          <cell r="A272">
            <v>296</v>
          </cell>
          <cell r="B272">
            <v>179</v>
          </cell>
          <cell r="C272">
            <v>189</v>
          </cell>
          <cell r="D272">
            <v>12195</v>
          </cell>
        </row>
        <row r="273">
          <cell r="A273">
            <v>297</v>
          </cell>
          <cell r="B273">
            <v>29</v>
          </cell>
          <cell r="C273">
            <v>29</v>
          </cell>
          <cell r="D273">
            <v>2930</v>
          </cell>
        </row>
        <row r="274">
          <cell r="A274">
            <v>298</v>
          </cell>
          <cell r="B274">
            <v>61</v>
          </cell>
          <cell r="C274">
            <v>62</v>
          </cell>
          <cell r="D274">
            <v>3570</v>
          </cell>
        </row>
        <row r="275">
          <cell r="A275">
            <v>299</v>
          </cell>
          <cell r="B275">
            <v>58</v>
          </cell>
          <cell r="C275">
            <v>61</v>
          </cell>
          <cell r="D275">
            <v>3980</v>
          </cell>
        </row>
        <row r="276">
          <cell r="A276">
            <v>300</v>
          </cell>
          <cell r="B276">
            <v>25</v>
          </cell>
          <cell r="C276">
            <v>26.5</v>
          </cell>
          <cell r="D276">
            <v>1470</v>
          </cell>
        </row>
        <row r="277">
          <cell r="A277">
            <v>301</v>
          </cell>
          <cell r="B277">
            <v>88</v>
          </cell>
          <cell r="C277">
            <v>89.5</v>
          </cell>
          <cell r="D277">
            <v>7400</v>
          </cell>
        </row>
        <row r="278">
          <cell r="A278">
            <v>302</v>
          </cell>
          <cell r="B278">
            <v>83</v>
          </cell>
          <cell r="C278">
            <v>83</v>
          </cell>
          <cell r="D278">
            <v>4865</v>
          </cell>
        </row>
        <row r="279">
          <cell r="A279">
            <v>304</v>
          </cell>
          <cell r="B279">
            <v>47</v>
          </cell>
          <cell r="C279">
            <v>48.5</v>
          </cell>
          <cell r="D279">
            <v>3500</v>
          </cell>
        </row>
        <row r="280">
          <cell r="A280">
            <v>306</v>
          </cell>
          <cell r="B280">
            <v>27</v>
          </cell>
          <cell r="C280">
            <v>27</v>
          </cell>
          <cell r="D280">
            <v>1460</v>
          </cell>
        </row>
        <row r="281">
          <cell r="A281">
            <v>307</v>
          </cell>
          <cell r="B281">
            <v>300</v>
          </cell>
          <cell r="C281">
            <v>308</v>
          </cell>
          <cell r="D281">
            <v>24000</v>
          </cell>
        </row>
        <row r="282">
          <cell r="A282">
            <v>308</v>
          </cell>
          <cell r="B282">
            <v>71</v>
          </cell>
          <cell r="C282">
            <v>73.5</v>
          </cell>
          <cell r="D282">
            <v>5120</v>
          </cell>
        </row>
        <row r="283">
          <cell r="A283">
            <v>309</v>
          </cell>
          <cell r="B283">
            <v>69</v>
          </cell>
          <cell r="C283">
            <v>69</v>
          </cell>
          <cell r="D283">
            <v>6200</v>
          </cell>
        </row>
        <row r="284">
          <cell r="A284">
            <v>310</v>
          </cell>
          <cell r="B284">
            <v>151</v>
          </cell>
          <cell r="C284">
            <v>158</v>
          </cell>
          <cell r="D284">
            <v>13000</v>
          </cell>
        </row>
        <row r="285">
          <cell r="A285">
            <v>311</v>
          </cell>
          <cell r="B285">
            <v>162</v>
          </cell>
          <cell r="C285">
            <v>165.5</v>
          </cell>
          <cell r="D285">
            <v>9650</v>
          </cell>
        </row>
        <row r="286">
          <cell r="A286">
            <v>312</v>
          </cell>
          <cell r="B286">
            <v>57</v>
          </cell>
          <cell r="C286">
            <v>61.5</v>
          </cell>
          <cell r="D286">
            <v>2820</v>
          </cell>
        </row>
        <row r="287">
          <cell r="A287">
            <v>313</v>
          </cell>
          <cell r="B287">
            <v>99</v>
          </cell>
          <cell r="C287">
            <v>100.5</v>
          </cell>
          <cell r="D287">
            <v>7080</v>
          </cell>
        </row>
        <row r="288">
          <cell r="A288">
            <v>314</v>
          </cell>
          <cell r="B288">
            <v>145</v>
          </cell>
          <cell r="C288">
            <v>163</v>
          </cell>
          <cell r="D288">
            <v>13150</v>
          </cell>
        </row>
        <row r="289">
          <cell r="A289">
            <v>315</v>
          </cell>
          <cell r="B289">
            <v>30</v>
          </cell>
          <cell r="C289">
            <v>30</v>
          </cell>
          <cell r="D289">
            <v>1520</v>
          </cell>
        </row>
        <row r="290">
          <cell r="A290">
            <v>316</v>
          </cell>
          <cell r="B290">
            <v>179</v>
          </cell>
          <cell r="C290">
            <v>181.5</v>
          </cell>
          <cell r="D290">
            <v>11965</v>
          </cell>
        </row>
        <row r="291">
          <cell r="A291">
            <v>317</v>
          </cell>
          <cell r="B291">
            <v>41</v>
          </cell>
          <cell r="C291">
            <v>41</v>
          </cell>
          <cell r="D291">
            <v>2170</v>
          </cell>
        </row>
        <row r="292">
          <cell r="A292">
            <v>318</v>
          </cell>
          <cell r="B292">
            <v>79</v>
          </cell>
          <cell r="C292">
            <v>82</v>
          </cell>
          <cell r="D292">
            <v>3850</v>
          </cell>
        </row>
        <row r="293">
          <cell r="A293">
            <v>319</v>
          </cell>
          <cell r="B293">
            <v>14</v>
          </cell>
          <cell r="C293">
            <v>16</v>
          </cell>
          <cell r="D293">
            <v>905</v>
          </cell>
        </row>
        <row r="294">
          <cell r="A294">
            <v>320</v>
          </cell>
          <cell r="B294">
            <v>38</v>
          </cell>
          <cell r="C294">
            <v>38</v>
          </cell>
          <cell r="D294">
            <v>2310</v>
          </cell>
        </row>
        <row r="295">
          <cell r="A295">
            <v>321</v>
          </cell>
          <cell r="B295">
            <v>27</v>
          </cell>
          <cell r="C295">
            <v>27</v>
          </cell>
          <cell r="D295">
            <v>1635</v>
          </cell>
        </row>
        <row r="296">
          <cell r="A296">
            <v>322</v>
          </cell>
          <cell r="B296">
            <v>137</v>
          </cell>
          <cell r="C296">
            <v>146.5</v>
          </cell>
          <cell r="D296">
            <v>8560</v>
          </cell>
        </row>
        <row r="297">
          <cell r="A297">
            <v>323</v>
          </cell>
          <cell r="B297">
            <v>232</v>
          </cell>
          <cell r="C297">
            <v>236</v>
          </cell>
          <cell r="D297">
            <v>14870</v>
          </cell>
        </row>
        <row r="298">
          <cell r="A298">
            <v>324</v>
          </cell>
          <cell r="B298">
            <v>58</v>
          </cell>
          <cell r="C298">
            <v>58</v>
          </cell>
          <cell r="D298">
            <v>4200</v>
          </cell>
        </row>
        <row r="299">
          <cell r="A299">
            <v>325</v>
          </cell>
          <cell r="B299">
            <v>22</v>
          </cell>
          <cell r="C299">
            <v>22</v>
          </cell>
          <cell r="D299">
            <v>1090</v>
          </cell>
        </row>
        <row r="300">
          <cell r="A300">
            <v>326</v>
          </cell>
          <cell r="B300">
            <v>62</v>
          </cell>
          <cell r="C300">
            <v>63</v>
          </cell>
          <cell r="D300">
            <v>4100</v>
          </cell>
        </row>
        <row r="301">
          <cell r="A301">
            <v>328</v>
          </cell>
          <cell r="B301">
            <v>246</v>
          </cell>
          <cell r="C301">
            <v>251.5</v>
          </cell>
          <cell r="D301">
            <v>18750</v>
          </cell>
        </row>
        <row r="302">
          <cell r="A302">
            <v>329</v>
          </cell>
          <cell r="B302">
            <v>138</v>
          </cell>
          <cell r="C302">
            <v>142.5</v>
          </cell>
          <cell r="D302">
            <v>9400</v>
          </cell>
        </row>
        <row r="303">
          <cell r="A303">
            <v>332</v>
          </cell>
          <cell r="B303">
            <v>52</v>
          </cell>
          <cell r="C303">
            <v>52</v>
          </cell>
          <cell r="D303">
            <v>3870</v>
          </cell>
        </row>
        <row r="304">
          <cell r="A304">
            <v>333</v>
          </cell>
          <cell r="B304">
            <v>4</v>
          </cell>
          <cell r="C304">
            <v>4</v>
          </cell>
          <cell r="D304">
            <v>280</v>
          </cell>
        </row>
        <row r="305">
          <cell r="A305">
            <v>334</v>
          </cell>
          <cell r="B305">
            <v>50</v>
          </cell>
          <cell r="C305">
            <v>52.5</v>
          </cell>
          <cell r="D305">
            <v>3270</v>
          </cell>
        </row>
        <row r="306">
          <cell r="A306">
            <v>335</v>
          </cell>
          <cell r="B306">
            <v>8</v>
          </cell>
          <cell r="C306">
            <v>9.5</v>
          </cell>
          <cell r="D306">
            <v>675</v>
          </cell>
        </row>
        <row r="307">
          <cell r="A307">
            <v>336</v>
          </cell>
          <cell r="B307">
            <v>25</v>
          </cell>
          <cell r="C307">
            <v>25</v>
          </cell>
          <cell r="D307">
            <v>2000</v>
          </cell>
        </row>
        <row r="308">
          <cell r="A308">
            <v>337</v>
          </cell>
          <cell r="B308">
            <v>22</v>
          </cell>
          <cell r="C308">
            <v>22</v>
          </cell>
          <cell r="D308">
            <v>1140</v>
          </cell>
        </row>
        <row r="309">
          <cell r="A309">
            <v>338</v>
          </cell>
          <cell r="B309">
            <v>30</v>
          </cell>
          <cell r="C309">
            <v>30</v>
          </cell>
          <cell r="D309">
            <v>1900</v>
          </cell>
        </row>
        <row r="310">
          <cell r="A310">
            <v>339</v>
          </cell>
          <cell r="B310">
            <v>40</v>
          </cell>
          <cell r="C310">
            <v>40</v>
          </cell>
          <cell r="D310">
            <v>2840</v>
          </cell>
        </row>
        <row r="311">
          <cell r="A311">
            <v>340</v>
          </cell>
          <cell r="B311">
            <v>33</v>
          </cell>
          <cell r="C311">
            <v>33</v>
          </cell>
          <cell r="D311">
            <v>2380</v>
          </cell>
        </row>
        <row r="312">
          <cell r="A312">
            <v>341</v>
          </cell>
          <cell r="B312">
            <v>79</v>
          </cell>
          <cell r="C312">
            <v>86.5</v>
          </cell>
          <cell r="D312">
            <v>5520</v>
          </cell>
        </row>
        <row r="313">
          <cell r="A313">
            <v>342</v>
          </cell>
          <cell r="B313">
            <v>49</v>
          </cell>
          <cell r="C313">
            <v>50</v>
          </cell>
          <cell r="D313">
            <v>3260</v>
          </cell>
        </row>
        <row r="314">
          <cell r="A314">
            <v>343</v>
          </cell>
          <cell r="B314">
            <v>58</v>
          </cell>
          <cell r="C314">
            <v>60.5</v>
          </cell>
          <cell r="D314">
            <v>3700</v>
          </cell>
        </row>
        <row r="315">
          <cell r="A315">
            <v>344</v>
          </cell>
          <cell r="B315">
            <v>44</v>
          </cell>
          <cell r="C315">
            <v>45</v>
          </cell>
          <cell r="D315">
            <v>2790</v>
          </cell>
        </row>
        <row r="316">
          <cell r="A316">
            <v>345</v>
          </cell>
          <cell r="B316">
            <v>42</v>
          </cell>
          <cell r="C316">
            <v>44</v>
          </cell>
          <cell r="D316">
            <v>2780</v>
          </cell>
        </row>
        <row r="317">
          <cell r="A317">
            <v>346</v>
          </cell>
          <cell r="B317">
            <v>34</v>
          </cell>
          <cell r="C317">
            <v>34</v>
          </cell>
          <cell r="D317">
            <v>2380</v>
          </cell>
        </row>
        <row r="318">
          <cell r="A318">
            <v>347</v>
          </cell>
          <cell r="B318">
            <v>70</v>
          </cell>
          <cell r="C318">
            <v>70.5</v>
          </cell>
          <cell r="D318">
            <v>4980</v>
          </cell>
        </row>
        <row r="319">
          <cell r="A319">
            <v>348</v>
          </cell>
          <cell r="B319">
            <v>36</v>
          </cell>
          <cell r="C319">
            <v>40</v>
          </cell>
          <cell r="D319">
            <v>2640</v>
          </cell>
        </row>
        <row r="320">
          <cell r="A320">
            <v>349</v>
          </cell>
          <cell r="B320">
            <v>68</v>
          </cell>
          <cell r="C320">
            <v>70</v>
          </cell>
          <cell r="D320">
            <v>5452</v>
          </cell>
        </row>
        <row r="321">
          <cell r="A321">
            <v>350</v>
          </cell>
          <cell r="B321">
            <v>17</v>
          </cell>
          <cell r="C321">
            <v>17</v>
          </cell>
          <cell r="D321">
            <v>525</v>
          </cell>
        </row>
        <row r="322">
          <cell r="A322">
            <v>351</v>
          </cell>
          <cell r="B322">
            <v>99</v>
          </cell>
          <cell r="C322">
            <v>100</v>
          </cell>
          <cell r="D322">
            <v>6235</v>
          </cell>
        </row>
        <row r="323">
          <cell r="A323">
            <v>352</v>
          </cell>
          <cell r="B323">
            <v>68</v>
          </cell>
          <cell r="C323">
            <v>69</v>
          </cell>
          <cell r="D323">
            <v>4450</v>
          </cell>
        </row>
        <row r="324">
          <cell r="A324">
            <v>353</v>
          </cell>
          <cell r="B324">
            <v>57</v>
          </cell>
          <cell r="C324">
            <v>58.5</v>
          </cell>
          <cell r="D324">
            <v>3510</v>
          </cell>
        </row>
        <row r="325">
          <cell r="A325">
            <v>354</v>
          </cell>
          <cell r="B325">
            <v>18</v>
          </cell>
          <cell r="C325">
            <v>25.5</v>
          </cell>
          <cell r="D325">
            <v>1090</v>
          </cell>
        </row>
        <row r="326">
          <cell r="A326">
            <v>355</v>
          </cell>
          <cell r="B326">
            <v>15</v>
          </cell>
          <cell r="C326">
            <v>17.5</v>
          </cell>
          <cell r="D326">
            <v>1090</v>
          </cell>
        </row>
        <row r="327">
          <cell r="A327">
            <v>356</v>
          </cell>
          <cell r="B327">
            <v>5</v>
          </cell>
          <cell r="C327">
            <v>5</v>
          </cell>
          <cell r="D327">
            <v>420</v>
          </cell>
        </row>
        <row r="328">
          <cell r="A328">
            <v>357</v>
          </cell>
          <cell r="B328">
            <v>8</v>
          </cell>
          <cell r="C328">
            <v>8</v>
          </cell>
          <cell r="D328">
            <v>375</v>
          </cell>
        </row>
        <row r="329">
          <cell r="A329">
            <v>358</v>
          </cell>
          <cell r="B329">
            <v>2</v>
          </cell>
          <cell r="C329">
            <v>2</v>
          </cell>
          <cell r="D329">
            <v>145</v>
          </cell>
        </row>
        <row r="330">
          <cell r="A330">
            <v>359</v>
          </cell>
          <cell r="B330">
            <v>20</v>
          </cell>
          <cell r="C330">
            <v>20</v>
          </cell>
          <cell r="D330">
            <v>1520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4D3E88-F391-4EE0-B6A8-E4988CA42B18}" name="Table2" displayName="Table2" ref="A2:R3" totalsRowShown="0" headerRowDxfId="79">
  <autoFilter ref="A2:R3" xr:uid="{DC4D3E88-F391-4EE0-B6A8-E4988CA42B1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xr3:uid="{2EDDB4D0-FEEF-41F4-B211-205650F649C7}" name="Year"/>
    <tableColumn id="2" xr3:uid="{52A9EA95-5054-4B10-B303-71322A9D90F7}" name="Month"/>
    <tableColumn id="14" xr3:uid="{30F66166-6849-499A-9814-9E74CF5CB490}" name="Total order"/>
    <tableColumn id="5" xr3:uid="{51E10107-699A-4C4B-A9FD-BF2B86C751CE}" name="Delivered order"/>
    <tableColumn id="18" xr3:uid="{87A5F3F7-0547-4DEE-8804-273058CD476F}" name="Returned delivered"/>
    <tableColumn id="3" xr3:uid="{67461E62-AF6E-47FB-B987-87F8B8D6A61C}" name="server charge"/>
    <tableColumn id="4" xr3:uid="{8298719E-FF35-432B-BFB6-859C017ACEB3}" name="DT roll charge"/>
    <tableColumn id="6" xr3:uid="{80F93428-FBEF-4E6D-B25C-F62C41A87CC8}" name="sms charge"/>
    <tableColumn id="7" xr3:uid="{195CF002-A47B-41F5-A64B-044840BE7F08}" name="shipment sack"/>
    <tableColumn id="8" xr3:uid="{F7459543-A3EB-4B60-B697-DDE9AF2E2B6D}" name="branch visit"/>
    <tableColumn id="9" xr3:uid="{0D0FC42D-C681-4FA6-B865-63EC72A67790}" name="audit tax"/>
    <tableColumn id="11" xr3:uid="{C99BE8FB-0F4E-4697-94D2-6C353E86BA7B}" name="vehicle expense"/>
    <tableColumn id="12" xr3:uid="{33940324-79DE-4862-B8BA-B3365349891A}" name="fuel expense"/>
    <tableColumn id="13" xr3:uid="{B9A3DFC9-E0FB-479F-81D9-108A1730430B}" name="wada tax"/>
    <tableColumn id="15" xr3:uid="{F7056D47-626A-49EA-8EDE-0514846B7C7A}" name="tape charge"/>
    <tableColumn id="10" xr3:uid="{B6EC23D3-58F6-44A5-97BB-D6A4BAECFCF2}" name="cable tie"/>
    <tableColumn id="16" xr3:uid="{9E052B60-E1F1-46E6-8D65-4C881E355B38}" name="marker"/>
    <tableColumn id="17" xr3:uid="{632742C6-AA3A-4CD1-8AA6-32DBD37047D8}" name="2 wheeler pickup fu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51AB-632F-445C-9EA0-CA803B71E026}">
  <sheetPr codeName="Sheet1">
    <pageSetUpPr autoPageBreaks="0"/>
  </sheetPr>
  <dimension ref="A1:AN325"/>
  <sheetViews>
    <sheetView tabSelected="1" topLeftCell="A152" zoomScaleNormal="100" workbookViewId="0">
      <selection activeCell="AN13" sqref="AN13"/>
    </sheetView>
  </sheetViews>
  <sheetFormatPr defaultRowHeight="14.4"/>
  <cols>
    <col min="1" max="1" width="12.6640625" customWidth="1"/>
    <col min="2" max="2" width="10.33203125" customWidth="1"/>
    <col min="3" max="3" width="5.44140625" customWidth="1"/>
    <col min="4" max="4" width="3.88671875" customWidth="1"/>
    <col min="5" max="5" width="5.33203125" customWidth="1"/>
    <col min="6" max="6" width="23.44140625" customWidth="1"/>
    <col min="7" max="7" width="12.33203125" customWidth="1"/>
    <col min="8" max="8" width="8" customWidth="1"/>
    <col min="9" max="9" width="14.44140625" customWidth="1"/>
    <col min="10" max="10" width="14.109375" customWidth="1"/>
    <col min="11" max="11" width="17.44140625" customWidth="1"/>
    <col min="12" max="12" width="13.109375" customWidth="1"/>
    <col min="13" max="13" width="17.44140625" customWidth="1"/>
    <col min="14" max="14" width="8.88671875" customWidth="1"/>
    <col min="15" max="15" width="15.33203125" customWidth="1"/>
    <col min="16" max="16" width="14.33203125" customWidth="1"/>
    <col min="17" max="17" width="13.6640625" customWidth="1"/>
    <col min="18" max="20" width="21.5546875" customWidth="1"/>
    <col min="21" max="21" width="22.77734375" customWidth="1"/>
    <col min="22" max="22" width="14.77734375" customWidth="1"/>
    <col min="23" max="23" width="16" customWidth="1"/>
    <col min="24" max="24" width="15" customWidth="1"/>
    <col min="25" max="25" width="18.109375" customWidth="1"/>
    <col min="26" max="27" width="15.109375" customWidth="1"/>
    <col min="28" max="28" width="12.44140625" customWidth="1"/>
    <col min="29" max="29" width="12.77734375" customWidth="1"/>
    <col min="30" max="30" width="21.6640625" customWidth="1"/>
    <col min="31" max="31" width="14.88671875" customWidth="1"/>
    <col min="32" max="35" width="22.77734375" customWidth="1"/>
    <col min="36" max="36" width="11.109375" bestFit="1" customWidth="1"/>
    <col min="37" max="37" width="13.44140625" bestFit="1" customWidth="1"/>
    <col min="38" max="38" width="12.44140625" customWidth="1"/>
    <col min="39" max="39" width="16.33203125" customWidth="1"/>
    <col min="40" max="40" width="11.88671875" customWidth="1"/>
  </cols>
  <sheetData>
    <row r="1" spans="1:40" ht="18" customHeight="1">
      <c r="A1" s="4" t="s">
        <v>293</v>
      </c>
      <c r="B1" s="4" t="s">
        <v>374</v>
      </c>
      <c r="C1" s="4"/>
      <c r="D1" s="4"/>
      <c r="E1" s="4" t="s">
        <v>393</v>
      </c>
      <c r="F1" s="4" t="s">
        <v>292</v>
      </c>
      <c r="G1" s="4" t="s">
        <v>427</v>
      </c>
      <c r="H1" s="4" t="s">
        <v>470</v>
      </c>
      <c r="I1" s="4" t="s">
        <v>471</v>
      </c>
      <c r="J1" s="4" t="s">
        <v>472</v>
      </c>
      <c r="K1" s="4" t="s">
        <v>494</v>
      </c>
      <c r="L1" s="4" t="s">
        <v>434</v>
      </c>
      <c r="M1" s="4" t="s">
        <v>296</v>
      </c>
      <c r="N1" s="4" t="s">
        <v>297</v>
      </c>
      <c r="O1" s="4" t="s">
        <v>433</v>
      </c>
      <c r="P1" s="4" t="s">
        <v>299</v>
      </c>
      <c r="Q1" s="4" t="s">
        <v>300</v>
      </c>
      <c r="R1" s="4" t="s">
        <v>436</v>
      </c>
      <c r="S1" s="4" t="s">
        <v>435</v>
      </c>
      <c r="T1" s="4" t="s">
        <v>418</v>
      </c>
      <c r="U1" s="4" t="s">
        <v>421</v>
      </c>
      <c r="V1" s="4" t="s">
        <v>283</v>
      </c>
      <c r="W1" s="4" t="s">
        <v>282</v>
      </c>
      <c r="X1" s="4" t="s">
        <v>285</v>
      </c>
      <c r="Y1" s="4" t="s">
        <v>286</v>
      </c>
      <c r="Z1" s="4" t="s">
        <v>390</v>
      </c>
      <c r="AA1" s="4" t="s">
        <v>408</v>
      </c>
      <c r="AB1" s="4" t="s">
        <v>288</v>
      </c>
      <c r="AC1" s="4" t="s">
        <v>392</v>
      </c>
      <c r="AD1" s="4" t="s">
        <v>420</v>
      </c>
      <c r="AE1" s="4" t="s">
        <v>429</v>
      </c>
      <c r="AF1" s="4" t="s">
        <v>373</v>
      </c>
      <c r="AG1" s="4" t="s">
        <v>430</v>
      </c>
      <c r="AH1" s="4" t="s">
        <v>377</v>
      </c>
      <c r="AI1" s="4" t="s">
        <v>302</v>
      </c>
      <c r="AJ1" s="4" t="s">
        <v>495</v>
      </c>
      <c r="AK1" s="4" t="s">
        <v>496</v>
      </c>
      <c r="AL1" s="4" t="s">
        <v>303</v>
      </c>
      <c r="AM1" s="4" t="s">
        <v>489</v>
      </c>
      <c r="AN1" s="4" t="s">
        <v>490</v>
      </c>
    </row>
    <row r="2" spans="1:40" ht="15.6">
      <c r="A2" s="5" t="s">
        <v>293</v>
      </c>
      <c r="E2" s="1">
        <v>14</v>
      </c>
      <c r="F2" s="1" t="s">
        <v>0</v>
      </c>
      <c r="G2" s="1" t="s">
        <v>419</v>
      </c>
      <c r="H2" s="1" t="s">
        <v>419</v>
      </c>
      <c r="I2" s="1" t="s">
        <v>419</v>
      </c>
      <c r="J2" s="1" t="s">
        <v>485</v>
      </c>
      <c r="K2" s="19">
        <v>1970.8999999999942</v>
      </c>
      <c r="L2" s="1">
        <v>7000</v>
      </c>
      <c r="M2" s="1">
        <v>3500</v>
      </c>
      <c r="N2" s="1">
        <v>2901</v>
      </c>
      <c r="O2" s="1">
        <v>71530</v>
      </c>
      <c r="P2" s="1">
        <v>200</v>
      </c>
      <c r="Q2" s="1"/>
      <c r="R2" s="18" t="s">
        <v>419</v>
      </c>
      <c r="S2" s="18">
        <v>11363.823529411764</v>
      </c>
      <c r="T2" s="18" t="s">
        <v>419</v>
      </c>
      <c r="U2" s="18"/>
      <c r="V2" s="18" cm="1">
        <f t="array" ref="V2">Table2[server charge]*'Asar-2081'!AI2/100</f>
        <v>338.60831517977823</v>
      </c>
      <c r="W2" s="18" cm="1">
        <f t="array" ref="W2">Table2[DT roll charge]*'Asar-2081'!AI2/100</f>
        <v>862.67240458352103</v>
      </c>
      <c r="X2" s="18" cm="1">
        <f t="array" ref="X2">Table2[sms charge]*'Asar-2081'!AI2/100</f>
        <v>795.72954067247872</v>
      </c>
      <c r="Y2" s="18" cm="1">
        <f t="array" ref="Y2">Table2[shipment sack]*'Asar-2081'!AI2/100</f>
        <v>874.73814754776026</v>
      </c>
      <c r="Z2" s="18" cm="1">
        <f t="array" ref="Z2">Table2[tape charge]*'Asar-2081'!AI2/100</f>
        <v>67.721663035955643</v>
      </c>
      <c r="AA2" s="18" cm="1">
        <f t="array" ref="AA2">Table2[cable tie]*'Asar-2081'!AI2/100</f>
        <v>71.107746187753435</v>
      </c>
      <c r="AB2" s="18" cm="1">
        <f t="array" ref="AB2">Table2[audit tax]*'Asar-2081'!AI2/100</f>
        <v>66.02862146005674</v>
      </c>
      <c r="AC2" s="18" cm="1">
        <f t="array" ref="AC2">Table2[wada tax]*'Asar-2081'!AI2/100</f>
        <v>22.240922835391768</v>
      </c>
      <c r="AD2" s="18" cm="1">
        <f t="array" ref="AD2">Table2[2 wheeler pickup fuel]*'Asar-2081'!AI2/100</f>
        <v>1177.5104160376786</v>
      </c>
      <c r="AE2" s="18" cm="1">
        <f t="array" ref="AE2">Table2[marker]*'Asar-2081'!AI2/100</f>
        <v>28.951010947871037</v>
      </c>
      <c r="AF2">
        <v>168</v>
      </c>
      <c r="AG2">
        <v>1047</v>
      </c>
      <c r="AH2">
        <v>1215</v>
      </c>
      <c r="AI2" cm="1">
        <f t="array" ref="AI2">'Asar-2081'!AH2/Table2[Total order]*100</f>
        <v>0.56434719196629701</v>
      </c>
      <c r="AJ2" t="str" cm="1">
        <f t="array" ref="AJ2:AJ325">IFERROR(VLOOKUP(F2:F325,'total kg'!A2:B82,2,FALSE)," ")</f>
        <v xml:space="preserve"> </v>
      </c>
      <c r="AK2" t="s">
        <v>419</v>
      </c>
      <c r="AL2" s="18">
        <f>SUM(K2:AE2)</f>
        <v>102771.03231790001</v>
      </c>
      <c r="AM2" s="18">
        <v>242780</v>
      </c>
      <c r="AN2" s="18">
        <f>AM2-AL2</f>
        <v>140008.96768209999</v>
      </c>
    </row>
    <row r="3" spans="1:40">
      <c r="A3" t="s">
        <v>0</v>
      </c>
      <c r="B3" t="s">
        <v>374</v>
      </c>
      <c r="C3">
        <v>14</v>
      </c>
      <c r="D3">
        <v>28</v>
      </c>
      <c r="E3" s="1">
        <v>208</v>
      </c>
      <c r="F3" s="1" t="s">
        <v>71</v>
      </c>
      <c r="G3" s="1" t="s">
        <v>419</v>
      </c>
      <c r="H3" s="1" t="s">
        <v>419</v>
      </c>
      <c r="I3" s="1" t="s">
        <v>419</v>
      </c>
      <c r="J3" s="1" t="s">
        <v>485</v>
      </c>
      <c r="K3" s="19" t="s">
        <v>419</v>
      </c>
      <c r="L3" s="1" t="s">
        <v>419</v>
      </c>
      <c r="M3" s="1" t="s">
        <v>419</v>
      </c>
      <c r="N3" s="1" t="s">
        <v>419</v>
      </c>
      <c r="O3" s="1">
        <v>13920</v>
      </c>
      <c r="P3" s="1" t="s">
        <v>419</v>
      </c>
      <c r="Q3" s="1"/>
      <c r="R3" s="18" t="s">
        <v>419</v>
      </c>
      <c r="S3" s="18">
        <v>1945.4117647058824</v>
      </c>
      <c r="T3" s="18" t="s">
        <v>419</v>
      </c>
      <c r="U3" s="18" t="s">
        <v>419</v>
      </c>
      <c r="V3" s="18" cm="1">
        <f t="array" ref="V3">Table2[server charge]*'Asar-2081'!AI3/100</f>
        <v>57.967514039007312</v>
      </c>
      <c r="W3" s="18" cm="1">
        <f t="array" ref="W3">Table2[DT roll charge]*'Asar-2081'!AI3/100</f>
        <v>147.68383551717892</v>
      </c>
      <c r="X3" s="18" cm="1">
        <f t="array" ref="X3">Table2[sms charge]*'Asar-2081'!AI3/100</f>
        <v>136.22365799166718</v>
      </c>
      <c r="Y3" s="18" cm="1">
        <f t="array" ref="Y3">Table2[shipment sack]*'Asar-2081'!AI3/100</f>
        <v>149.74941126743556</v>
      </c>
      <c r="Z3" s="18" cm="1">
        <f t="array" ref="Z3">Table2[tape charge]*'Asar-2081'!AI3/100</f>
        <v>11.593502807801462</v>
      </c>
      <c r="AA3" s="18" cm="1">
        <f t="array" ref="AA3">Table2[cable tie]*'Asar-2081'!AI3/100</f>
        <v>12.173177948191535</v>
      </c>
      <c r="AB3" s="18" cm="1">
        <f t="array" ref="AB3">Table2[audit tax]*'Asar-2081'!AI3/100</f>
        <v>11.303665237606426</v>
      </c>
      <c r="AC3" s="18" cm="1">
        <f t="array" ref="AC3">Table2[wada tax]*'Asar-2081'!AI3/100</f>
        <v>3.8074995471287969</v>
      </c>
      <c r="AD3" s="18" cm="1">
        <f t="array" ref="AD3">Table2[2 wheeler pickup fuel]*'Asar-2081'!AI3/100</f>
        <v>201.58203007064793</v>
      </c>
      <c r="AE3" s="18" cm="1">
        <f t="array" ref="AE3">Table2[marker]*'Asar-2081'!AI3/100</f>
        <v>4.9562224503351251</v>
      </c>
      <c r="AF3">
        <v>31</v>
      </c>
      <c r="AG3">
        <v>177</v>
      </c>
      <c r="AH3">
        <v>208</v>
      </c>
      <c r="AI3" cm="1">
        <f t="array" ref="AI3">'Asar-2081'!AH3/Table2[Total order]*100</f>
        <v>9.6612523398345515E-2</v>
      </c>
      <c r="AJ3" t="str">
        <v xml:space="preserve"> </v>
      </c>
      <c r="AK3" t="s">
        <v>419</v>
      </c>
      <c r="AL3" s="18">
        <f t="shared" ref="AL3:AL66" si="0">SUM(K3:AE3)</f>
        <v>16602.452281582882</v>
      </c>
      <c r="AM3" s="18">
        <v>51837.5</v>
      </c>
      <c r="AN3" s="18">
        <f t="shared" ref="AN3:AN66" si="1">AM3-AL3</f>
        <v>35235.047718417118</v>
      </c>
    </row>
    <row r="4" spans="1:40">
      <c r="B4" t="s">
        <v>374</v>
      </c>
      <c r="D4">
        <v>28</v>
      </c>
      <c r="E4" s="1">
        <v>180</v>
      </c>
      <c r="F4" s="1" t="s">
        <v>72</v>
      </c>
      <c r="G4" s="1" t="s">
        <v>419</v>
      </c>
      <c r="H4" s="1" t="s">
        <v>419</v>
      </c>
      <c r="I4" s="1" t="s">
        <v>419</v>
      </c>
      <c r="J4" s="1" t="s">
        <v>485</v>
      </c>
      <c r="K4" s="19" t="s">
        <v>419</v>
      </c>
      <c r="L4" s="1" t="s">
        <v>419</v>
      </c>
      <c r="M4" s="1" t="s">
        <v>419</v>
      </c>
      <c r="N4" s="1">
        <v>300</v>
      </c>
      <c r="O4" s="1">
        <v>12340</v>
      </c>
      <c r="P4" s="1" t="s">
        <v>419</v>
      </c>
      <c r="Q4" s="1"/>
      <c r="R4" s="18" t="s">
        <v>419</v>
      </c>
      <c r="S4" s="18">
        <v>1646.1176470588234</v>
      </c>
      <c r="T4" s="18" t="s">
        <v>419</v>
      </c>
      <c r="U4" s="18" t="s">
        <v>419</v>
      </c>
      <c r="V4" s="18" cm="1">
        <f t="array" ref="V4">Table2[server charge]*'Asar-2081'!AI4/100</f>
        <v>49.049434956083104</v>
      </c>
      <c r="W4" s="18" cm="1">
        <f t="array" ref="W4">Table2[DT roll charge]*'Asar-2081'!AI4/100</f>
        <v>124.96324543761293</v>
      </c>
      <c r="X4" s="18" cm="1">
        <f t="array" ref="X4">Table2[sms charge]*'Asar-2081'!AI4/100</f>
        <v>115.26617214679528</v>
      </c>
      <c r="Y4" s="18" cm="1">
        <f t="array" ref="Y4">Table2[shipment sack]*'Asar-2081'!AI4/100</f>
        <v>126.71104030321469</v>
      </c>
      <c r="Z4" s="18" cm="1">
        <f t="array" ref="Z4">Table2[tape charge]*'Asar-2081'!AI4/100</f>
        <v>9.8098869912166204</v>
      </c>
      <c r="AA4" s="18" cm="1">
        <f t="array" ref="AA4">Table2[cable tie]*'Asar-2081'!AI4/100</f>
        <v>10.30038134077745</v>
      </c>
      <c r="AB4" s="18" cm="1">
        <f t="array" ref="AB4">Table2[audit tax]*'Asar-2081'!AI4/100</f>
        <v>9.5646398164362054</v>
      </c>
      <c r="AC4" s="18" cm="1">
        <f t="array" ref="AC4">Table2[wada tax]*'Asar-2081'!AI4/100</f>
        <v>3.2217303860320583</v>
      </c>
      <c r="AD4" s="18" cm="1">
        <f t="array" ref="AD4">Table2[2 wheeler pickup fuel]*'Asar-2081'!AI4/100</f>
        <v>170.56941005977899</v>
      </c>
      <c r="AE4" s="18" cm="1">
        <f t="array" ref="AE4">Table2[marker]*'Asar-2081'!AI4/100</f>
        <v>4.1937266887451052</v>
      </c>
      <c r="AF4">
        <v>36</v>
      </c>
      <c r="AG4">
        <v>140</v>
      </c>
      <c r="AH4">
        <v>176</v>
      </c>
      <c r="AI4" cm="1">
        <f t="array" ref="AI4">'Asar-2081'!AH4/Table2[Total order]*100</f>
        <v>8.1749058260138507E-2</v>
      </c>
      <c r="AJ4" t="str">
        <v xml:space="preserve"> </v>
      </c>
      <c r="AK4" t="s">
        <v>419</v>
      </c>
      <c r="AL4" s="18">
        <f t="shared" si="0"/>
        <v>14909.767315185518</v>
      </c>
      <c r="AM4" s="18">
        <v>52072.800000000003</v>
      </c>
      <c r="AN4" s="18">
        <f t="shared" si="1"/>
        <v>37163.032684814483</v>
      </c>
    </row>
    <row r="5" spans="1:40">
      <c r="B5" t="s">
        <v>374</v>
      </c>
      <c r="D5">
        <v>28</v>
      </c>
      <c r="E5" s="1">
        <v>181</v>
      </c>
      <c r="F5" s="1" t="s">
        <v>73</v>
      </c>
      <c r="G5" s="1" t="s">
        <v>419</v>
      </c>
      <c r="H5" s="1" t="s">
        <v>419</v>
      </c>
      <c r="I5" s="1" t="s">
        <v>419</v>
      </c>
      <c r="J5" s="1" t="s">
        <v>485</v>
      </c>
      <c r="K5" s="19" t="s">
        <v>419</v>
      </c>
      <c r="L5" s="1" t="s">
        <v>419</v>
      </c>
      <c r="M5" s="1" t="s">
        <v>419</v>
      </c>
      <c r="N5" s="1">
        <v>500</v>
      </c>
      <c r="O5" s="1">
        <v>32850</v>
      </c>
      <c r="P5" s="1" t="s">
        <v>419</v>
      </c>
      <c r="Q5" s="1"/>
      <c r="R5" s="18" t="s">
        <v>419</v>
      </c>
      <c r="S5" s="18">
        <v>3685.0588235294117</v>
      </c>
      <c r="T5" s="18" t="s">
        <v>419</v>
      </c>
      <c r="U5" s="18" t="s">
        <v>419</v>
      </c>
      <c r="V5" s="18" cm="1">
        <f t="array" ref="V5">Table2[server charge]*'Asar-2081'!AI5/100</f>
        <v>109.80384870850423</v>
      </c>
      <c r="W5" s="18" cm="1">
        <f t="array" ref="W5">Table2[DT roll charge]*'Asar-2081'!AI5/100</f>
        <v>279.74726535465624</v>
      </c>
      <c r="X5" s="18" cm="1">
        <f t="array" ref="X5">Table2[sms charge]*'Asar-2081'!AI5/100</f>
        <v>258.03904446498495</v>
      </c>
      <c r="Y5" s="18" cm="1">
        <f t="array" ref="Y5">Table2[shipment sack]*'Asar-2081'!AI5/100</f>
        <v>283.65994249696922</v>
      </c>
      <c r="Z5" s="18" cm="1">
        <f t="array" ref="Z5">Table2[tape charge]*'Asar-2081'!AI5/100</f>
        <v>21.960769741700847</v>
      </c>
      <c r="AA5" s="18" cm="1">
        <f t="array" ref="AA5">Table2[cable tie]*'Asar-2081'!AI5/100</f>
        <v>23.058808228785889</v>
      </c>
      <c r="AB5" s="18" cm="1">
        <f t="array" ref="AB5">Table2[audit tax]*'Asar-2081'!AI5/100</f>
        <v>21.411750498158327</v>
      </c>
      <c r="AC5" s="18" cm="1">
        <f t="array" ref="AC5">Table2[wada tax]*'Asar-2081'!AI5/100</f>
        <v>7.2122827960035867</v>
      </c>
      <c r="AD5" s="18" cm="1">
        <f t="array" ref="AD5">Table2[2 wheeler pickup fuel]*'Asar-2081'!AI5/100</f>
        <v>381.84288388382345</v>
      </c>
      <c r="AE5" s="18" cm="1">
        <f t="array" ref="AE5">Table2[marker]*'Asar-2081'!AI5/100</f>
        <v>9.3882290645771107</v>
      </c>
      <c r="AF5">
        <v>56</v>
      </c>
      <c r="AG5">
        <v>338</v>
      </c>
      <c r="AH5">
        <v>394</v>
      </c>
      <c r="AI5" cm="1">
        <f t="array" ref="AI5">'Asar-2081'!AH5/Table2[Total order]*100</f>
        <v>0.18300641451417371</v>
      </c>
      <c r="AJ5" t="str">
        <v xml:space="preserve"> </v>
      </c>
      <c r="AK5" t="s">
        <v>419</v>
      </c>
      <c r="AL5" s="18">
        <f t="shared" si="0"/>
        <v>38431.183648767576</v>
      </c>
      <c r="AM5" s="18">
        <v>117330</v>
      </c>
      <c r="AN5" s="18">
        <f t="shared" si="1"/>
        <v>78898.816351232424</v>
      </c>
    </row>
    <row r="6" spans="1:40">
      <c r="B6" t="s">
        <v>374</v>
      </c>
      <c r="D6">
        <v>28</v>
      </c>
      <c r="E6" s="1">
        <v>182</v>
      </c>
      <c r="F6" s="1" t="s">
        <v>74</v>
      </c>
      <c r="G6" s="1" t="s">
        <v>419</v>
      </c>
      <c r="H6" s="1" t="s">
        <v>419</v>
      </c>
      <c r="I6" s="1" t="s">
        <v>419</v>
      </c>
      <c r="J6" s="1" t="s">
        <v>485</v>
      </c>
      <c r="K6" s="19" t="s">
        <v>419</v>
      </c>
      <c r="L6" s="1" t="s">
        <v>419</v>
      </c>
      <c r="M6" s="1" t="s">
        <v>419</v>
      </c>
      <c r="N6" s="1">
        <v>400</v>
      </c>
      <c r="O6" s="1">
        <v>21600</v>
      </c>
      <c r="P6" s="1" t="s">
        <v>419</v>
      </c>
      <c r="Q6" s="1"/>
      <c r="R6" s="18" t="s">
        <v>419</v>
      </c>
      <c r="S6" s="18">
        <v>2272.7647058823527</v>
      </c>
      <c r="T6" s="18" t="s">
        <v>419</v>
      </c>
      <c r="U6" s="18" t="s">
        <v>419</v>
      </c>
      <c r="V6" s="18" cm="1">
        <f t="array" ref="V6">Table2[server charge]*'Asar-2081'!AI6/100</f>
        <v>67.721663035955658</v>
      </c>
      <c r="W6" s="18" cm="1">
        <f t="array" ref="W6">Table2[DT roll charge]*'Asar-2081'!AI6/100</f>
        <v>172.53448091670424</v>
      </c>
      <c r="X6" s="18" cm="1">
        <f t="array" ref="X6">Table2[sms charge]*'Asar-2081'!AI6/100</f>
        <v>159.14590813449578</v>
      </c>
      <c r="Y6" s="18" cm="1">
        <f t="array" ref="Y6">Table2[shipment sack]*'Asar-2081'!AI6/100</f>
        <v>174.94762950955209</v>
      </c>
      <c r="Z6" s="18" cm="1">
        <f t="array" ref="Z6">Table2[tape charge]*'Asar-2081'!AI6/100</f>
        <v>13.544332607191132</v>
      </c>
      <c r="AA6" s="18" cm="1">
        <f t="array" ref="AA6">Table2[cable tie]*'Asar-2081'!AI6/100</f>
        <v>14.221549237550686</v>
      </c>
      <c r="AB6" s="18" cm="1">
        <f t="array" ref="AB6">Table2[audit tax]*'Asar-2081'!AI6/100</f>
        <v>13.205724292011352</v>
      </c>
      <c r="AC6" s="18" cm="1">
        <f t="array" ref="AC6">Table2[wada tax]*'Asar-2081'!AI6/100</f>
        <v>4.4481845670783544</v>
      </c>
      <c r="AD6" s="18" cm="1">
        <f t="array" ref="AD6">Table2[2 wheeler pickup fuel]*'Asar-2081'!AI6/100</f>
        <v>235.5020832075358</v>
      </c>
      <c r="AE6" s="18" cm="1">
        <f t="array" ref="AE6">Table2[marker]*'Asar-2081'!AI6/100</f>
        <v>5.7902021895742086</v>
      </c>
      <c r="AF6">
        <v>26</v>
      </c>
      <c r="AG6">
        <v>217</v>
      </c>
      <c r="AH6">
        <v>243</v>
      </c>
      <c r="AI6" cm="1">
        <f t="array" ref="AI6">'Asar-2081'!AH6/Table2[Total order]*100</f>
        <v>0.11286943839325943</v>
      </c>
      <c r="AJ6" t="str">
        <v xml:space="preserve"> </v>
      </c>
      <c r="AK6" t="s">
        <v>419</v>
      </c>
      <c r="AL6" s="18">
        <f t="shared" si="0"/>
        <v>25133.826463580001</v>
      </c>
      <c r="AM6" s="18">
        <v>72675.600000000006</v>
      </c>
      <c r="AN6" s="18">
        <f t="shared" si="1"/>
        <v>47541.773536420005</v>
      </c>
    </row>
    <row r="7" spans="1:40">
      <c r="B7" t="s">
        <v>374</v>
      </c>
      <c r="D7">
        <v>28</v>
      </c>
      <c r="E7" s="1">
        <v>277</v>
      </c>
      <c r="F7" s="1" t="s">
        <v>76</v>
      </c>
      <c r="G7" s="1" t="s">
        <v>419</v>
      </c>
      <c r="H7" s="1" t="s">
        <v>419</v>
      </c>
      <c r="I7" s="1" t="s">
        <v>419</v>
      </c>
      <c r="J7" s="1" t="s">
        <v>485</v>
      </c>
      <c r="K7" s="19" t="s">
        <v>419</v>
      </c>
      <c r="L7" s="1" t="s">
        <v>419</v>
      </c>
      <c r="M7" s="1" t="s">
        <v>419</v>
      </c>
      <c r="N7" s="1" t="s">
        <v>419</v>
      </c>
      <c r="O7" s="1">
        <v>7450</v>
      </c>
      <c r="P7" s="1" t="s">
        <v>419</v>
      </c>
      <c r="Q7" s="1"/>
      <c r="R7" s="18" t="s">
        <v>419</v>
      </c>
      <c r="S7" s="18">
        <v>1113</v>
      </c>
      <c r="T7" s="18" t="s">
        <v>419</v>
      </c>
      <c r="U7" s="18" t="s">
        <v>419</v>
      </c>
      <c r="V7" s="18" cm="1">
        <f t="array" ref="V7">Table2[server charge]*'Asar-2081'!AI7/100</f>
        <v>33.164106589624367</v>
      </c>
      <c r="W7" s="18" cm="1">
        <f t="array" ref="W7">Table2[DT roll charge]*'Asar-2081'!AI7/100</f>
        <v>84.492194358386001</v>
      </c>
      <c r="X7" s="18" cm="1">
        <f t="array" ref="X7">Table2[sms charge]*'Asar-2081'!AI7/100</f>
        <v>77.935650485617273</v>
      </c>
      <c r="Y7" s="18" cm="1">
        <f t="array" ref="Y7">Table2[shipment sack]*'Asar-2081'!AI7/100</f>
        <v>85.67394202319629</v>
      </c>
      <c r="Z7" s="18" cm="1">
        <f t="array" ref="Z7">Table2[tape charge]*'Asar-2081'!AI7/100</f>
        <v>6.6328213179248738</v>
      </c>
      <c r="AA7" s="18" cm="1">
        <f t="array" ref="AA7">Table2[cable tie]*'Asar-2081'!AI7/100</f>
        <v>6.9644623838211182</v>
      </c>
      <c r="AB7" s="18" cm="1">
        <f t="array" ref="AB7">Table2[audit tax]*'Asar-2081'!AI7/100</f>
        <v>6.4670007849767526</v>
      </c>
      <c r="AC7" s="18" cm="1">
        <f t="array" ref="AC7">Table2[wada tax]*'Asar-2081'!AI7/100</f>
        <v>2.1783290678284941</v>
      </c>
      <c r="AD7" s="18" cm="1">
        <f t="array" ref="AD7">Table2[2 wheeler pickup fuel]*'Asar-2081'!AI7/100</f>
        <v>115.32818066541876</v>
      </c>
      <c r="AE7" s="18" cm="1">
        <f t="array" ref="AE7">Table2[marker]*'Asar-2081'!AI7/100</f>
        <v>2.8355311134128836</v>
      </c>
      <c r="AF7">
        <v>19</v>
      </c>
      <c r="AG7">
        <v>100</v>
      </c>
      <c r="AH7">
        <v>119</v>
      </c>
      <c r="AI7" cm="1">
        <f t="array" ref="AI7">'Asar-2081'!AH7/Table2[Total order]*100</f>
        <v>5.5273510982707282E-2</v>
      </c>
      <c r="AJ7" t="str">
        <v xml:space="preserve"> </v>
      </c>
      <c r="AK7" t="s">
        <v>419</v>
      </c>
      <c r="AL7" s="18">
        <f t="shared" si="0"/>
        <v>8984.6722187902069</v>
      </c>
      <c r="AM7" s="18">
        <v>29950</v>
      </c>
      <c r="AN7" s="18">
        <f t="shared" si="1"/>
        <v>20965.327781209795</v>
      </c>
    </row>
    <row r="8" spans="1:40">
      <c r="B8" t="s">
        <v>374</v>
      </c>
      <c r="D8">
        <v>28</v>
      </c>
      <c r="E8" s="1">
        <v>322</v>
      </c>
      <c r="F8" s="1" t="s">
        <v>77</v>
      </c>
      <c r="G8" s="1" t="s">
        <v>419</v>
      </c>
      <c r="H8" s="1" t="s">
        <v>419</v>
      </c>
      <c r="I8" s="1" t="s">
        <v>419</v>
      </c>
      <c r="J8" s="1" t="s">
        <v>485</v>
      </c>
      <c r="K8" s="19" t="s">
        <v>419</v>
      </c>
      <c r="L8" s="1" t="s">
        <v>419</v>
      </c>
      <c r="M8" s="1" t="s">
        <v>419</v>
      </c>
      <c r="N8" s="1">
        <v>300</v>
      </c>
      <c r="O8" s="1">
        <v>8560</v>
      </c>
      <c r="P8" s="1" t="s">
        <v>419</v>
      </c>
      <c r="Q8" s="1"/>
      <c r="R8" s="18" t="s">
        <v>419</v>
      </c>
      <c r="S8" s="18">
        <v>1281.3529411764705</v>
      </c>
      <c r="T8" s="18" t="s">
        <v>419</v>
      </c>
      <c r="U8" s="18" t="s">
        <v>419</v>
      </c>
      <c r="V8" s="18" cm="1">
        <f t="array" ref="V8">Table2[server charge]*'Asar-2081'!AI8/100</f>
        <v>38.180526073769236</v>
      </c>
      <c r="W8" s="18" cm="1">
        <f t="array" ref="W8">Table2[DT roll charge]*'Asar-2081'!AI8/100</f>
        <v>97.272526278141882</v>
      </c>
      <c r="X8" s="18" cm="1">
        <f t="array" ref="X8">Table2[sms charge]*'Asar-2081'!AI8/100</f>
        <v>89.724236273357704</v>
      </c>
      <c r="Y8" s="18" cm="1">
        <f t="array" ref="Y8">Table2[shipment sack]*'Asar-2081'!AI8/100</f>
        <v>98.633025690570534</v>
      </c>
      <c r="Z8" s="18" cm="1">
        <f t="array" ref="Z8">Table2[tape charge]*'Asar-2081'!AI8/100</f>
        <v>7.6361052147538473</v>
      </c>
      <c r="AA8" s="18" cm="1">
        <f t="array" ref="AA8">Table2[cable tie]*'Asar-2081'!AI8/100</f>
        <v>8.01791047549154</v>
      </c>
      <c r="AB8" s="18" cm="1">
        <f t="array" ref="AB8">Table2[audit tax]*'Asar-2081'!AI8/100</f>
        <v>7.4452025843850018</v>
      </c>
      <c r="AC8" s="18" cm="1">
        <f t="array" ref="AC8">Table2[wada tax]*'Asar-2081'!AI8/100</f>
        <v>2.5078242209454094</v>
      </c>
      <c r="AD8" s="18" cm="1">
        <f t="array" ref="AD8">Table2[2 wheeler pickup fuel]*'Asar-2081'!AI8/100</f>
        <v>132.77277942153253</v>
      </c>
      <c r="AE8" s="18" cm="1">
        <f t="array" ref="AE8">Table2[marker]*'Asar-2081'!AI8/100</f>
        <v>3.26443497930727</v>
      </c>
      <c r="AF8">
        <v>39</v>
      </c>
      <c r="AG8">
        <v>98</v>
      </c>
      <c r="AH8">
        <v>137</v>
      </c>
      <c r="AI8" cm="1">
        <f t="array" ref="AI8">'Asar-2081'!AH8/Table2[Total order]*100</f>
        <v>6.3634210122948731E-2</v>
      </c>
      <c r="AJ8" t="str">
        <v xml:space="preserve"> </v>
      </c>
      <c r="AK8" t="s">
        <v>419</v>
      </c>
      <c r="AL8" s="18">
        <f t="shared" si="0"/>
        <v>10626.807512388728</v>
      </c>
      <c r="AM8" s="18">
        <v>40685</v>
      </c>
      <c r="AN8" s="18">
        <f t="shared" si="1"/>
        <v>30058.192487611272</v>
      </c>
    </row>
    <row r="9" spans="1:40">
      <c r="B9" t="s">
        <v>374</v>
      </c>
      <c r="D9">
        <v>28</v>
      </c>
      <c r="E9" s="1">
        <v>324</v>
      </c>
      <c r="F9" s="1" t="s">
        <v>78</v>
      </c>
      <c r="G9" s="1" t="s">
        <v>419</v>
      </c>
      <c r="H9" s="1" t="s">
        <v>419</v>
      </c>
      <c r="I9" s="1" t="s">
        <v>419</v>
      </c>
      <c r="J9" s="1" t="s">
        <v>485</v>
      </c>
      <c r="K9" s="19" t="s">
        <v>419</v>
      </c>
      <c r="L9" s="1" t="s">
        <v>419</v>
      </c>
      <c r="M9" s="1" t="s">
        <v>419</v>
      </c>
      <c r="N9" s="1">
        <v>300</v>
      </c>
      <c r="O9" s="1">
        <v>4200</v>
      </c>
      <c r="P9" s="1" t="s">
        <v>419</v>
      </c>
      <c r="Q9" s="3"/>
      <c r="R9" s="18" t="s">
        <v>419</v>
      </c>
      <c r="S9" s="18">
        <v>542.47058823529403</v>
      </c>
      <c r="T9" s="18" t="s">
        <v>419</v>
      </c>
      <c r="U9" s="18" t="s">
        <v>419</v>
      </c>
      <c r="V9" s="18" cm="1">
        <f t="array" ref="V9">Table2[server charge]*'Asar-2081'!AI9/100</f>
        <v>16.164018337800115</v>
      </c>
      <c r="W9" s="18" cm="1">
        <f t="array" ref="W9">Table2[DT roll charge]*'Asar-2081'!AI9/100</f>
        <v>41.181069519213352</v>
      </c>
      <c r="X9" s="18" cm="1">
        <f t="array" ref="X9">Table2[sms charge]*'Asar-2081'!AI9/100</f>
        <v>37.98544309383027</v>
      </c>
      <c r="Y9" s="18" cm="1">
        <f t="array" ref="Y9">Table2[shipment sack]*'Asar-2081'!AI9/100</f>
        <v>41.757047372650298</v>
      </c>
      <c r="Z9" s="18" cm="1">
        <f t="array" ref="Z9">Table2[tape charge]*'Asar-2081'!AI9/100</f>
        <v>3.2328036675600229</v>
      </c>
      <c r="AA9" s="18" cm="1">
        <f t="array" ref="AA9">Table2[cable tie]*'Asar-2081'!AI9/100</f>
        <v>3.3944438509380239</v>
      </c>
      <c r="AB9" s="18" cm="1">
        <f t="array" ref="AB9">Table2[audit tax]*'Asar-2081'!AI9/100</f>
        <v>3.1519835758710224</v>
      </c>
      <c r="AC9" s="18" cm="1">
        <f t="array" ref="AC9">Table2[wada tax]*'Asar-2081'!AI9/100</f>
        <v>1.0617066044878376</v>
      </c>
      <c r="AD9" s="18" cm="1">
        <f t="array" ref="AD9">Table2[2 wheeler pickup fuel]*'Asar-2081'!AI9/100</f>
        <v>56.210373769699899</v>
      </c>
      <c r="AE9" s="18" cm="1">
        <f t="array" ref="AE9">Table2[marker]*'Asar-2081'!AI9/100</f>
        <v>1.3820235678819099</v>
      </c>
      <c r="AF9">
        <v>15</v>
      </c>
      <c r="AG9">
        <v>43</v>
      </c>
      <c r="AH9">
        <v>58</v>
      </c>
      <c r="AI9" cm="1">
        <f t="array" ref="AI9">'Asar-2081'!AH9/Table2[Total order]*100</f>
        <v>2.6940030563000192E-2</v>
      </c>
      <c r="AJ9" t="str">
        <v xml:space="preserve"> </v>
      </c>
      <c r="AK9" t="s">
        <v>419</v>
      </c>
      <c r="AL9" s="18">
        <f t="shared" si="0"/>
        <v>5247.9915015952265</v>
      </c>
      <c r="AM9" s="18">
        <v>17220</v>
      </c>
      <c r="AN9" s="18">
        <f t="shared" si="1"/>
        <v>11972.008498404773</v>
      </c>
    </row>
    <row r="10" spans="1:40" ht="15.6">
      <c r="A10" s="7" t="s">
        <v>293</v>
      </c>
      <c r="B10" s="1"/>
      <c r="C10" s="1"/>
      <c r="D10" s="1"/>
      <c r="E10" s="1">
        <v>15</v>
      </c>
      <c r="F10" s="1" t="s">
        <v>1</v>
      </c>
      <c r="G10" s="1" t="s">
        <v>419</v>
      </c>
      <c r="H10" s="1" t="s">
        <v>419</v>
      </c>
      <c r="I10" s="1" t="s">
        <v>419</v>
      </c>
      <c r="J10" s="1" t="s">
        <v>419</v>
      </c>
      <c r="K10" s="19">
        <v>962.5</v>
      </c>
      <c r="L10" s="1" t="s">
        <v>419</v>
      </c>
      <c r="M10" s="1">
        <v>630</v>
      </c>
      <c r="N10" s="1">
        <v>681</v>
      </c>
      <c r="O10" s="1">
        <v>73575</v>
      </c>
      <c r="P10" s="1" t="s">
        <v>419</v>
      </c>
      <c r="Q10" s="1"/>
      <c r="R10" s="19" t="s">
        <v>419</v>
      </c>
      <c r="S10" s="19">
        <v>6416.0168365086402</v>
      </c>
      <c r="T10" s="18">
        <v>1657.1497563136909</v>
      </c>
      <c r="U10" s="18">
        <v>14992.561635392623</v>
      </c>
      <c r="V10" s="18" cm="1">
        <f t="array" ref="V10">Table2[server charge]*'Asar-2081'!AI10/100</f>
        <v>346.41163437733695</v>
      </c>
      <c r="W10" s="18" cm="1">
        <f t="array" ref="W10">Table2[DT roll charge]*'Asar-2081'!AI10/100</f>
        <v>882.5529209031414</v>
      </c>
      <c r="X10" s="18" cm="1">
        <f t="array" ref="X10">Table2[sms charge]*'Asar-2081'!AI10/100</f>
        <v>814.06734078674185</v>
      </c>
      <c r="Y10" s="18" cm="1">
        <f t="array" ref="Y10">Table2[shipment sack]*'Asar-2081'!AI10/100</f>
        <v>894.89672214145378</v>
      </c>
      <c r="Z10" s="18" cm="1">
        <f t="array" ref="Z10">Table2[tape charge]*'Asar-2081'!AI10/100</f>
        <v>69.28232687546739</v>
      </c>
      <c r="AA10" s="18" cm="1">
        <f t="array" ref="AA10">Table2[cable tie]*'Asar-2081'!AI10/100</f>
        <v>72.74644321924076</v>
      </c>
      <c r="AB10" s="18" cm="1">
        <f t="array" ref="AB10">Table2[audit tax]*'Asar-2081'!AI10/100</f>
        <v>67.550268703580699</v>
      </c>
      <c r="AC10" s="18" cm="1">
        <f t="array" ref="AC10">Table2[wada tax]*'Asar-2081'!AI10/100</f>
        <v>22.753470851351416</v>
      </c>
      <c r="AD10" s="18" cm="1">
        <f t="array" ref="AD10">Table2[2 wheeler pickup fuel]*'Asar-2081'!AI10/100</f>
        <v>1204.6464585471892</v>
      </c>
      <c r="AE10" s="18" cm="1">
        <f t="array" ref="AE10">Table2[marker]*'Asar-2081'!AI10/100</f>
        <v>29.618194739262307</v>
      </c>
      <c r="AF10">
        <v>137</v>
      </c>
      <c r="AG10" s="1">
        <v>1106</v>
      </c>
      <c r="AH10" s="1">
        <v>1243</v>
      </c>
      <c r="AI10" cm="1">
        <f t="array" ref="AI10">'Asar-2081'!AH10/Table2[Total order]*100</f>
        <v>0.57735272396222825</v>
      </c>
      <c r="AJ10">
        <v>1008</v>
      </c>
      <c r="AK10">
        <v>1.6474626133856338</v>
      </c>
      <c r="AL10" s="18">
        <f t="shared" si="0"/>
        <v>103318.75400935971</v>
      </c>
      <c r="AM10" s="18">
        <v>246980</v>
      </c>
      <c r="AN10" s="18">
        <f t="shared" si="1"/>
        <v>143661.24599064031</v>
      </c>
    </row>
    <row r="11" spans="1:40">
      <c r="A11" s="1" t="s">
        <v>1</v>
      </c>
      <c r="B11" s="1" t="s">
        <v>374</v>
      </c>
      <c r="C11" s="1">
        <v>15</v>
      </c>
      <c r="D11" s="1">
        <v>43</v>
      </c>
      <c r="E11" s="1">
        <v>51</v>
      </c>
      <c r="F11" s="1" t="s">
        <v>79</v>
      </c>
      <c r="G11" s="1" t="s">
        <v>419</v>
      </c>
      <c r="H11" s="1" t="s">
        <v>419</v>
      </c>
      <c r="I11" s="1" t="s">
        <v>419</v>
      </c>
      <c r="J11" s="1" t="s">
        <v>419</v>
      </c>
      <c r="K11" s="19" t="s">
        <v>419</v>
      </c>
      <c r="L11" s="1" t="s">
        <v>419</v>
      </c>
      <c r="M11" s="1" t="s">
        <v>419</v>
      </c>
      <c r="N11" s="1">
        <v>400</v>
      </c>
      <c r="O11" s="1">
        <v>43030</v>
      </c>
      <c r="P11" s="1" t="s">
        <v>419</v>
      </c>
      <c r="Q11" s="1"/>
      <c r="R11" s="19" t="s">
        <v>419</v>
      </c>
      <c r="S11" s="19">
        <v>2513.7571998227736</v>
      </c>
      <c r="T11" s="18">
        <v>649.26140894993353</v>
      </c>
      <c r="U11" s="18">
        <v>5873.9963929494816</v>
      </c>
      <c r="V11" s="18" cm="1">
        <f t="array" ref="V11">Table2[server charge]*'Asar-2081'!AI11/100</f>
        <v>135.72201604325267</v>
      </c>
      <c r="W11" s="18" cm="1">
        <f t="array" ref="W11">Table2[DT roll charge]*'Asar-2081'!AI11/100</f>
        <v>345.77898027339484</v>
      </c>
      <c r="X11" s="18" cm="1">
        <f t="array" ref="X11">Table2[sms charge]*'Asar-2081'!AI11/100</f>
        <v>318.94673770164377</v>
      </c>
      <c r="Y11" s="18" cm="1">
        <f t="array" ref="Y11">Table2[shipment sack]*'Asar-2081'!AI11/100</f>
        <v>350.61520811173608</v>
      </c>
      <c r="Z11" s="18" cm="1">
        <f t="array" ref="Z11">Table2[tape charge]*'Asar-2081'!AI11/100</f>
        <v>27.144403208650537</v>
      </c>
      <c r="AA11" s="18" cm="1">
        <f t="array" ref="AA11">Table2[cable tie]*'Asar-2081'!AI11/100</f>
        <v>28.501623369083063</v>
      </c>
      <c r="AB11" s="18" cm="1">
        <f t="array" ref="AB11">Table2[audit tax]*'Asar-2081'!AI11/100</f>
        <v>26.465793128434274</v>
      </c>
      <c r="AC11" s="18" cm="1">
        <f t="array" ref="AC11">Table2[wada tax]*'Asar-2081'!AI11/100</f>
        <v>8.9146744204409796</v>
      </c>
      <c r="AD11" s="18" cm="1">
        <f t="array" ref="AD11">Table2[2 wheeler pickup fuel]*'Asar-2081'!AI11/100</f>
        <v>471.97331079041118</v>
      </c>
      <c r="AE11" s="18" cm="1">
        <f t="array" ref="AE11">Table2[marker]*'Asar-2081'!AI11/100</f>
        <v>11.604232371698103</v>
      </c>
      <c r="AF11">
        <v>35</v>
      </c>
      <c r="AG11" s="1">
        <v>452</v>
      </c>
      <c r="AH11" s="1">
        <v>487</v>
      </c>
      <c r="AI11" cm="1">
        <f t="array" ref="AI11">'Asar-2081'!AH11/Table2[Total order]*100</f>
        <v>0.2262033600720878</v>
      </c>
      <c r="AJ11" t="str">
        <v xml:space="preserve"> </v>
      </c>
      <c r="AK11" t="s">
        <v>419</v>
      </c>
      <c r="AL11" s="18">
        <f t="shared" si="0"/>
        <v>54192.68198114093</v>
      </c>
      <c r="AM11" s="18">
        <v>111775.75</v>
      </c>
      <c r="AN11" s="18">
        <f t="shared" si="1"/>
        <v>57583.06801885907</v>
      </c>
    </row>
    <row r="12" spans="1:40">
      <c r="A12" s="1"/>
      <c r="B12" s="1" t="s">
        <v>374</v>
      </c>
      <c r="C12" s="1"/>
      <c r="D12" s="1">
        <v>43</v>
      </c>
      <c r="E12" s="1">
        <v>31</v>
      </c>
      <c r="F12" s="1" t="s">
        <v>80</v>
      </c>
      <c r="G12" s="1" t="s">
        <v>419</v>
      </c>
      <c r="H12" s="1" t="s">
        <v>419</v>
      </c>
      <c r="I12" s="1" t="s">
        <v>419</v>
      </c>
      <c r="J12" s="1" t="s">
        <v>419</v>
      </c>
      <c r="K12" s="19" t="s">
        <v>419</v>
      </c>
      <c r="L12" s="1" t="s">
        <v>419</v>
      </c>
      <c r="M12" s="1" t="s">
        <v>419</v>
      </c>
      <c r="N12" s="1">
        <v>400</v>
      </c>
      <c r="O12" s="1">
        <v>40550</v>
      </c>
      <c r="P12" s="1" t="s">
        <v>419</v>
      </c>
      <c r="Q12" s="1"/>
      <c r="R12" s="19" t="s">
        <v>419</v>
      </c>
      <c r="S12" s="19">
        <v>2720.2259636685867</v>
      </c>
      <c r="T12" s="18">
        <v>702.5888347363757</v>
      </c>
      <c r="U12" s="18">
        <v>6356.4601623909184</v>
      </c>
      <c r="V12" s="18" cm="1">
        <f t="array" ref="V12">Table2[server charge]*'Asar-2081'!AI12/100</f>
        <v>146.86961489690796</v>
      </c>
      <c r="W12" s="18" cm="1">
        <f t="array" ref="W12">Table2[DT roll charge]*'Asar-2081'!AI12/100</f>
        <v>374.17971787285234</v>
      </c>
      <c r="X12" s="18" cm="1">
        <f t="array" ref="X12">Table2[sms charge]*'Asar-2081'!AI12/100</f>
        <v>345.14359500773367</v>
      </c>
      <c r="Y12" s="18" cm="1">
        <f t="array" ref="Y12">Table2[shipment sack]*'Asar-2081'!AI12/100</f>
        <v>379.4131718170122</v>
      </c>
      <c r="Z12" s="18" cm="1">
        <f t="array" ref="Z12">Table2[tape charge]*'Asar-2081'!AI12/100</f>
        <v>29.373922979381589</v>
      </c>
      <c r="AA12" s="18" cm="1">
        <f t="array" ref="AA12">Table2[cable tie]*'Asar-2081'!AI12/100</f>
        <v>30.84261912835067</v>
      </c>
      <c r="AB12" s="18" cm="1">
        <f t="array" ref="AB12">Table2[audit tax]*'Asar-2081'!AI12/100</f>
        <v>28.639574904897049</v>
      </c>
      <c r="AC12" s="18" cm="1">
        <f t="array" ref="AC12">Table2[wada tax]*'Asar-2081'!AI12/100</f>
        <v>9.6468858718119037</v>
      </c>
      <c r="AD12" s="18" cm="1">
        <f t="array" ref="AD12">Table2[2 wheeler pickup fuel]*'Asar-2081'!AI12/100</f>
        <v>510.73908580399734</v>
      </c>
      <c r="AE12" s="18" cm="1">
        <f t="array" ref="AE12">Table2[marker]*'Asar-2081'!AI12/100</f>
        <v>12.557352073685628</v>
      </c>
      <c r="AF12">
        <v>88</v>
      </c>
      <c r="AG12" s="1">
        <v>439</v>
      </c>
      <c r="AH12" s="1">
        <v>527</v>
      </c>
      <c r="AI12" cm="1">
        <f t="array" ref="AI12">'Asar-2081'!AH12/Table2[Total order]*100</f>
        <v>0.24478269149484658</v>
      </c>
      <c r="AJ12" t="str">
        <v xml:space="preserve"> </v>
      </c>
      <c r="AK12" t="s">
        <v>419</v>
      </c>
      <c r="AL12" s="18">
        <f t="shared" si="0"/>
        <v>52596.680501152507</v>
      </c>
      <c r="AM12" s="18">
        <v>133042.5</v>
      </c>
      <c r="AN12" s="18">
        <f t="shared" si="1"/>
        <v>80445.819498847501</v>
      </c>
    </row>
    <row r="13" spans="1:40" ht="15.6">
      <c r="A13" s="7" t="s">
        <v>293</v>
      </c>
      <c r="B13" s="1"/>
      <c r="C13" s="1"/>
      <c r="D13" s="1"/>
      <c r="E13" s="1">
        <v>16</v>
      </c>
      <c r="F13" s="1" t="s">
        <v>2</v>
      </c>
      <c r="G13" s="1" t="s">
        <v>419</v>
      </c>
      <c r="H13" s="1" t="s">
        <v>419</v>
      </c>
      <c r="I13" s="1" t="s">
        <v>471</v>
      </c>
      <c r="J13" s="1" t="s">
        <v>419</v>
      </c>
      <c r="K13" s="19">
        <v>2462.882500000007</v>
      </c>
      <c r="L13" s="1" t="s">
        <v>419</v>
      </c>
      <c r="M13" s="1">
        <v>3550</v>
      </c>
      <c r="N13" s="1">
        <v>681</v>
      </c>
      <c r="O13" s="1">
        <v>87050</v>
      </c>
      <c r="P13" s="1" t="s">
        <v>419</v>
      </c>
      <c r="Q13" s="1"/>
      <c r="R13" s="19" t="s">
        <v>419</v>
      </c>
      <c r="S13" s="19">
        <v>2858</v>
      </c>
      <c r="T13" s="18">
        <v>744.56136514326556</v>
      </c>
      <c r="U13" s="18">
        <v>6734.0005448780548</v>
      </c>
      <c r="V13" s="18" cm="1">
        <f t="array" ref="V13">Table2[server charge]*'Asar-2081'!AI13/100</f>
        <v>449.80561374498939</v>
      </c>
      <c r="W13" s="18" cm="1">
        <f t="array" ref="W13">Table2[DT roll charge]*'Asar-2081'!AI13/100</f>
        <v>1145.9697621381094</v>
      </c>
      <c r="X13" s="18" cm="1">
        <f t="array" ref="X13">Table2[sms charge]*'Asar-2081'!AI13/100</f>
        <v>1057.0431923007252</v>
      </c>
      <c r="Y13" s="18" cm="1">
        <f t="array" ref="Y13">Table2[shipment sack]*'Asar-2081'!AI13/100</f>
        <v>1161.9978355078895</v>
      </c>
      <c r="Z13" s="18" cm="1">
        <f t="array" ref="Z13">Table2[tape charge]*'Asar-2081'!AI13/100</f>
        <v>89.96112274899788</v>
      </c>
      <c r="AA13" s="18" cm="1">
        <f t="array" ref="AA13">Table2[cable tie]*'Asar-2081'!AI13/100</f>
        <v>94.459178886447773</v>
      </c>
      <c r="AB13" s="18" cm="1">
        <f t="array" ref="AB13">Table2[audit tax]*'Asar-2081'!AI13/100</f>
        <v>87.712094680272926</v>
      </c>
      <c r="AC13" s="18" cm="1">
        <f t="array" ref="AC13">Table2[wada tax]*'Asar-2081'!AI13/100</f>
        <v>29.54473206281672</v>
      </c>
      <c r="AD13" s="18" cm="1">
        <f t="array" ref="AD13">Table2[2 wheeler pickup fuel]*'Asar-2081'!AI13/100</f>
        <v>1564.1990217982009</v>
      </c>
      <c r="AE13" s="18" cm="1">
        <f t="array" ref="AE13">Table2[marker]*'Asar-2081'!AI13/100</f>
        <v>38.458379975196593</v>
      </c>
      <c r="AF13">
        <v>256</v>
      </c>
      <c r="AG13" s="1">
        <v>1358</v>
      </c>
      <c r="AH13" s="1">
        <v>1614</v>
      </c>
      <c r="AI13" cm="1">
        <f t="array" ref="AI13">'Asar-2081'!AH13/Table2[Total order]*100</f>
        <v>0.7496760229083157</v>
      </c>
      <c r="AJ13">
        <v>389</v>
      </c>
      <c r="AK13">
        <v>0.63577674266568607</v>
      </c>
      <c r="AL13" s="18">
        <f t="shared" si="0"/>
        <v>109799.59534386497</v>
      </c>
      <c r="AM13" s="18">
        <v>239922.5</v>
      </c>
      <c r="AN13" s="18">
        <f t="shared" si="1"/>
        <v>130122.90465613503</v>
      </c>
    </row>
    <row r="14" spans="1:40">
      <c r="A14" s="1" t="s">
        <v>2</v>
      </c>
      <c r="B14" s="1" t="s">
        <v>374</v>
      </c>
      <c r="C14" s="1">
        <v>16</v>
      </c>
      <c r="D14" s="1">
        <v>60</v>
      </c>
      <c r="E14" s="1">
        <v>224</v>
      </c>
      <c r="F14" s="1" t="s">
        <v>81</v>
      </c>
      <c r="G14" s="1" t="s">
        <v>419</v>
      </c>
      <c r="H14" s="1" t="s">
        <v>470</v>
      </c>
      <c r="I14" s="1" t="s">
        <v>419</v>
      </c>
      <c r="J14" s="1" t="s">
        <v>419</v>
      </c>
      <c r="K14" s="19" t="s">
        <v>419</v>
      </c>
      <c r="L14" s="1" t="s">
        <v>419</v>
      </c>
      <c r="M14" s="1" t="s">
        <v>419</v>
      </c>
      <c r="N14" s="1">
        <v>750</v>
      </c>
      <c r="O14" s="1">
        <v>16830</v>
      </c>
      <c r="P14" s="1" t="s">
        <v>419</v>
      </c>
      <c r="Q14" s="1"/>
      <c r="R14" s="19" t="s">
        <v>419</v>
      </c>
      <c r="S14" s="19" t="s">
        <v>419</v>
      </c>
      <c r="T14" s="18" t="s">
        <v>419</v>
      </c>
      <c r="U14" s="18" t="s">
        <v>419</v>
      </c>
      <c r="V14" s="18" cm="1">
        <f t="array" ref="V14">Table2[server charge]*'Asar-2081'!AI14/100</f>
        <v>71.902012606076369</v>
      </c>
      <c r="W14" s="18" cm="1">
        <f t="array" ref="W14">Table2[DT roll charge]*'Asar-2081'!AI14/100</f>
        <v>183.18475751650075</v>
      </c>
      <c r="X14" s="18" cm="1">
        <f t="array" ref="X14">Table2[sms charge]*'Asar-2081'!AI14/100</f>
        <v>168.96972962427947</v>
      </c>
      <c r="Y14" s="18" cm="1">
        <f t="array" ref="Y14">Table2[shipment sack]*'Asar-2081'!AI14/100</f>
        <v>185.74686589903064</v>
      </c>
      <c r="Z14" s="18" cm="1">
        <f t="array" ref="Z14">Table2[tape charge]*'Asar-2081'!AI14/100</f>
        <v>14.380402521215274</v>
      </c>
      <c r="AA14" s="18" cm="1">
        <f t="array" ref="AA14">Table2[cable tie]*'Asar-2081'!AI14/100</f>
        <v>15.099422647276038</v>
      </c>
      <c r="AB14" s="18" cm="1">
        <f t="array" ref="AB14">Table2[audit tax]*'Asar-2081'!AI14/100</f>
        <v>14.020892458184893</v>
      </c>
      <c r="AC14" s="18" cm="1">
        <f t="array" ref="AC14">Table2[wada tax]*'Asar-2081'!AI14/100</f>
        <v>4.7227638613424494</v>
      </c>
      <c r="AD14" s="18" cm="1">
        <f t="array" ref="AD14">Table2[2 wheeler pickup fuel]*'Asar-2081'!AI14/100</f>
        <v>250.03924883763059</v>
      </c>
      <c r="AE14" s="18" cm="1">
        <f t="array" ref="AE14">Table2[marker]*'Asar-2081'!AI14/100</f>
        <v>6.1476220778195296</v>
      </c>
      <c r="AF14">
        <v>63</v>
      </c>
      <c r="AG14" s="1">
        <v>195</v>
      </c>
      <c r="AH14" s="1">
        <v>258</v>
      </c>
      <c r="AI14" cm="1">
        <f t="array" ref="AI14">'Asar-2081'!AH14/Table2[Total order]*100</f>
        <v>0.11983668767679395</v>
      </c>
      <c r="AJ14" t="str">
        <v xml:space="preserve"> </v>
      </c>
      <c r="AK14" t="s">
        <v>419</v>
      </c>
      <c r="AL14" s="18">
        <f t="shared" si="0"/>
        <v>18494.213718049359</v>
      </c>
      <c r="AM14" s="18">
        <v>61943.75</v>
      </c>
      <c r="AN14" s="18">
        <f t="shared" si="1"/>
        <v>43449.536281950641</v>
      </c>
    </row>
    <row r="15" spans="1:40">
      <c r="A15" s="1"/>
      <c r="B15" s="1" t="s">
        <v>374</v>
      </c>
      <c r="C15" s="1"/>
      <c r="D15" s="1">
        <v>60</v>
      </c>
      <c r="E15" s="1">
        <v>225</v>
      </c>
      <c r="F15" s="1" t="s">
        <v>82</v>
      </c>
      <c r="G15" s="1" t="s">
        <v>419</v>
      </c>
      <c r="H15" s="1" t="s">
        <v>419</v>
      </c>
      <c r="I15" s="1" t="s">
        <v>471</v>
      </c>
      <c r="J15" s="1" t="s">
        <v>419</v>
      </c>
      <c r="K15" s="19" t="s">
        <v>419</v>
      </c>
      <c r="L15" s="1" t="s">
        <v>419</v>
      </c>
      <c r="M15" s="1" t="s">
        <v>419</v>
      </c>
      <c r="N15" s="1" t="s">
        <v>419</v>
      </c>
      <c r="O15" s="1">
        <v>6050</v>
      </c>
      <c r="P15" s="1" t="s">
        <v>419</v>
      </c>
      <c r="Q15" s="1"/>
      <c r="R15" s="19" t="s">
        <v>419</v>
      </c>
      <c r="S15" s="19">
        <v>125</v>
      </c>
      <c r="T15" s="18">
        <v>32.753319036661622</v>
      </c>
      <c r="U15" s="18">
        <v>296.22926808323535</v>
      </c>
      <c r="V15" s="18" cm="1">
        <f t="array" ref="V15">Table2[server charge]*'Asar-2081'!AI15/100</f>
        <v>19.786987965238069</v>
      </c>
      <c r="W15" s="18" cm="1">
        <f t="array" ref="W15">Table2[DT roll charge]*'Asar-2081'!AI15/100</f>
        <v>50.411309239037024</v>
      </c>
      <c r="X15" s="18" cm="1">
        <f t="array" ref="X15">Table2[sms charge]*'Asar-2081'!AI15/100</f>
        <v>46.49942171830947</v>
      </c>
      <c r="Y15" s="18" cm="1">
        <f t="array" ref="Y15">Table2[shipment sack]*'Asar-2081'!AI15/100</f>
        <v>51.116385576865014</v>
      </c>
      <c r="Z15" s="18" cm="1">
        <f t="array" ref="Z15">Table2[tape charge]*'Asar-2081'!AI15/100</f>
        <v>3.9573975930476144</v>
      </c>
      <c r="AA15" s="18" cm="1">
        <f t="array" ref="AA15">Table2[cable tie]*'Asar-2081'!AI15/100</f>
        <v>4.155267472699995</v>
      </c>
      <c r="AB15" s="18" cm="1">
        <f t="array" ref="AB15">Table2[audit tax]*'Asar-2081'!AI15/100</f>
        <v>3.8584626532214235</v>
      </c>
      <c r="AC15" s="18" cm="1">
        <f t="array" ref="AC15">Table2[wada tax]*'Asar-2081'!AI15/100</f>
        <v>1.2996753261833873</v>
      </c>
      <c r="AD15" s="18" cm="1">
        <f t="array" ref="AD15">Table2[2 wheeler pickup fuel]*'Asar-2081'!AI15/100</f>
        <v>68.809250649115398</v>
      </c>
      <c r="AE15" s="18" cm="1">
        <f t="array" ref="AE15">Table2[marker]*'Asar-2081'!AI15/100</f>
        <v>1.6917874710278551</v>
      </c>
      <c r="AF15">
        <v>10</v>
      </c>
      <c r="AG15" s="1">
        <v>61</v>
      </c>
      <c r="AH15" s="1">
        <v>71</v>
      </c>
      <c r="AI15" cm="1">
        <f t="array" ref="AI15">'Asar-2081'!AH15/Table2[Total order]*100</f>
        <v>3.2978313275396784E-2</v>
      </c>
      <c r="AJ15" t="str">
        <v xml:space="preserve"> </v>
      </c>
      <c r="AK15" t="s">
        <v>419</v>
      </c>
      <c r="AL15" s="18">
        <f t="shared" si="0"/>
        <v>6755.5685327846413</v>
      </c>
      <c r="AM15" s="18">
        <v>17700</v>
      </c>
      <c r="AN15" s="18">
        <f t="shared" si="1"/>
        <v>10944.43146721536</v>
      </c>
    </row>
    <row r="16" spans="1:40">
      <c r="A16" s="1"/>
      <c r="B16" s="1" t="s">
        <v>374</v>
      </c>
      <c r="C16" s="1"/>
      <c r="D16" s="1">
        <v>60</v>
      </c>
      <c r="E16" s="1">
        <v>262</v>
      </c>
      <c r="F16" s="1" t="s">
        <v>83</v>
      </c>
      <c r="G16" s="1" t="s">
        <v>419</v>
      </c>
      <c r="H16" s="1" t="s">
        <v>470</v>
      </c>
      <c r="I16" s="1" t="s">
        <v>419</v>
      </c>
      <c r="J16" s="1" t="s">
        <v>419</v>
      </c>
      <c r="K16" s="19" t="s">
        <v>419</v>
      </c>
      <c r="L16" s="1" t="s">
        <v>419</v>
      </c>
      <c r="M16" s="1" t="s">
        <v>419</v>
      </c>
      <c r="N16" s="1">
        <v>350</v>
      </c>
      <c r="O16" s="1">
        <v>18960</v>
      </c>
      <c r="P16" s="1" t="s">
        <v>419</v>
      </c>
      <c r="Q16" s="1"/>
      <c r="R16" s="19" t="s">
        <v>419</v>
      </c>
      <c r="S16" s="19" t="s">
        <v>419</v>
      </c>
      <c r="T16" s="18" t="s">
        <v>419</v>
      </c>
      <c r="U16" s="18" t="s">
        <v>419</v>
      </c>
      <c r="V16" s="18" cm="1">
        <f t="array" ref="V16">Table2[server charge]*'Asar-2081'!AI16/100</f>
        <v>73.574152434124656</v>
      </c>
      <c r="W16" s="18" cm="1">
        <f t="array" ref="W16">Table2[DT roll charge]*'Asar-2081'!AI16/100</f>
        <v>187.4448681564194</v>
      </c>
      <c r="X16" s="18" cm="1">
        <f t="array" ref="X16">Table2[sms charge]*'Asar-2081'!AI16/100</f>
        <v>172.89925822019293</v>
      </c>
      <c r="Y16" s="18" cm="1">
        <f t="array" ref="Y16">Table2[shipment sack]*'Asar-2081'!AI16/100</f>
        <v>190.06656045482202</v>
      </c>
      <c r="Z16" s="18" cm="1">
        <f t="array" ref="Z16">Table2[tape charge]*'Asar-2081'!AI16/100</f>
        <v>14.71483048682493</v>
      </c>
      <c r="AA16" s="18" cm="1">
        <f t="array" ref="AA16">Table2[cable tie]*'Asar-2081'!AI16/100</f>
        <v>15.450572011166178</v>
      </c>
      <c r="AB16" s="18" cm="1">
        <f t="array" ref="AB16">Table2[audit tax]*'Asar-2081'!AI16/100</f>
        <v>14.346959724654306</v>
      </c>
      <c r="AC16" s="18" cm="1">
        <f t="array" ref="AC16">Table2[wada tax]*'Asar-2081'!AI16/100</f>
        <v>4.8325955790480881</v>
      </c>
      <c r="AD16" s="18" cm="1">
        <f t="array" ref="AD16">Table2[2 wheeler pickup fuel]*'Asar-2081'!AI16/100</f>
        <v>255.85411508966848</v>
      </c>
      <c r="AE16" s="18" cm="1">
        <f t="array" ref="AE16">Table2[marker]*'Asar-2081'!AI16/100</f>
        <v>6.2905900331176579</v>
      </c>
      <c r="AF16">
        <v>50</v>
      </c>
      <c r="AG16" s="1">
        <v>214</v>
      </c>
      <c r="AH16" s="1">
        <v>264</v>
      </c>
      <c r="AI16" cm="1">
        <f t="array" ref="AI16">'Asar-2081'!AH16/Table2[Total order]*100</f>
        <v>0.12262358739020776</v>
      </c>
      <c r="AJ16" t="str">
        <v xml:space="preserve"> </v>
      </c>
      <c r="AK16" t="s">
        <v>419</v>
      </c>
      <c r="AL16" s="18">
        <f t="shared" si="0"/>
        <v>20245.474502190042</v>
      </c>
      <c r="AM16" s="18">
        <v>65245</v>
      </c>
      <c r="AN16" s="18">
        <f t="shared" si="1"/>
        <v>44999.525497809955</v>
      </c>
    </row>
    <row r="17" spans="1:40">
      <c r="A17" s="1"/>
      <c r="B17" s="1" t="s">
        <v>374</v>
      </c>
      <c r="C17" s="1"/>
      <c r="D17" s="1">
        <v>60</v>
      </c>
      <c r="E17" s="1">
        <v>46</v>
      </c>
      <c r="F17" s="1" t="s">
        <v>84</v>
      </c>
      <c r="G17" s="1" t="s">
        <v>419</v>
      </c>
      <c r="H17" s="1" t="s">
        <v>419</v>
      </c>
      <c r="I17" s="1" t="s">
        <v>471</v>
      </c>
      <c r="J17" s="1" t="s">
        <v>419</v>
      </c>
      <c r="K17" s="19" t="s">
        <v>419</v>
      </c>
      <c r="L17" s="1" t="s">
        <v>419</v>
      </c>
      <c r="M17" s="1" t="s">
        <v>419</v>
      </c>
      <c r="N17" s="1" t="s">
        <v>419</v>
      </c>
      <c r="O17" s="1">
        <v>30075</v>
      </c>
      <c r="P17" s="1" t="s">
        <v>419</v>
      </c>
      <c r="Q17" s="1"/>
      <c r="R17" s="19" t="s">
        <v>419</v>
      </c>
      <c r="S17" s="19" t="s">
        <v>419</v>
      </c>
      <c r="T17" s="18">
        <v>221.43088926193775</v>
      </c>
      <c r="U17" s="18">
        <v>2002.6767419711689</v>
      </c>
      <c r="V17" s="18" cm="1">
        <f t="array" ref="V17">Table2[server charge]*'Asar-2081'!AI17/100</f>
        <v>133.77118624386301</v>
      </c>
      <c r="W17" s="18" cm="1">
        <f t="array" ref="W17">Table2[DT roll charge]*'Asar-2081'!AI17/100</f>
        <v>340.80885119348983</v>
      </c>
      <c r="X17" s="18" cm="1">
        <f t="array" ref="X17">Table2[sms charge]*'Asar-2081'!AI17/100</f>
        <v>314.36228767307807</v>
      </c>
      <c r="Y17" s="18" cm="1">
        <f t="array" ref="Y17">Table2[shipment sack]*'Asar-2081'!AI17/100</f>
        <v>345.57556446331279</v>
      </c>
      <c r="Z17" s="18" cm="1">
        <f t="array" ref="Z17">Table2[tape charge]*'Asar-2081'!AI17/100</f>
        <v>26.754237248772601</v>
      </c>
      <c r="AA17" s="18" cm="1">
        <f t="array" ref="AA17">Table2[cable tie]*'Asar-2081'!AI17/100</f>
        <v>28.091949111211235</v>
      </c>
      <c r="AB17" s="18" cm="1">
        <f t="array" ref="AB17">Table2[audit tax]*'Asar-2081'!AI17/100</f>
        <v>26.085381317553288</v>
      </c>
      <c r="AC17" s="18" cm="1">
        <f t="array" ref="AC17">Table2[wada tax]*'Asar-2081'!AI17/100</f>
        <v>8.7865374164510683</v>
      </c>
      <c r="AD17" s="18" cm="1">
        <f t="array" ref="AD17">Table2[2 wheeler pickup fuel]*'Asar-2081'!AI17/100</f>
        <v>465.18930016303364</v>
      </c>
      <c r="AE17" s="18" cm="1">
        <f t="array" ref="AE17">Table2[marker]*'Asar-2081'!AI17/100</f>
        <v>11.437436423850288</v>
      </c>
      <c r="AF17">
        <v>73</v>
      </c>
      <c r="AG17" s="1">
        <v>407</v>
      </c>
      <c r="AH17" s="1">
        <v>480</v>
      </c>
      <c r="AI17" cm="1">
        <f t="array" ref="AI17">'Asar-2081'!AH17/Table2[Total order]*100</f>
        <v>0.22295197707310502</v>
      </c>
      <c r="AJ17" t="str">
        <v xml:space="preserve"> </v>
      </c>
      <c r="AK17" t="s">
        <v>419</v>
      </c>
      <c r="AL17" s="18">
        <f t="shared" si="0"/>
        <v>33999.970362487729</v>
      </c>
      <c r="AM17" s="18">
        <v>72770</v>
      </c>
      <c r="AN17" s="18">
        <f t="shared" si="1"/>
        <v>38770.029637512271</v>
      </c>
    </row>
    <row r="18" spans="1:40">
      <c r="A18" s="1"/>
      <c r="B18" s="1" t="s">
        <v>374</v>
      </c>
      <c r="C18" s="1"/>
      <c r="D18" s="1">
        <v>60</v>
      </c>
      <c r="E18" s="1">
        <v>219</v>
      </c>
      <c r="F18" s="1" t="s">
        <v>85</v>
      </c>
      <c r="G18" s="1" t="s">
        <v>419</v>
      </c>
      <c r="H18" s="1" t="s">
        <v>419</v>
      </c>
      <c r="I18" s="1" t="s">
        <v>471</v>
      </c>
      <c r="J18" s="1" t="s">
        <v>419</v>
      </c>
      <c r="K18" s="19" t="s">
        <v>419</v>
      </c>
      <c r="L18" s="1" t="s">
        <v>419</v>
      </c>
      <c r="M18" s="1" t="s">
        <v>419</v>
      </c>
      <c r="N18" s="1">
        <v>350</v>
      </c>
      <c r="O18" s="1">
        <v>27250</v>
      </c>
      <c r="P18" s="1" t="s">
        <v>419</v>
      </c>
      <c r="Q18" s="1"/>
      <c r="R18" s="19" t="s">
        <v>419</v>
      </c>
      <c r="S18" s="19">
        <v>625</v>
      </c>
      <c r="T18" s="18">
        <v>162.84396647805005</v>
      </c>
      <c r="U18" s="18">
        <v>1472.8018539912971</v>
      </c>
      <c r="V18" s="18" cm="1">
        <f t="array" ref="V18">Table2[server charge]*'Asar-2081'!AI18/100</f>
        <v>98.377559883507601</v>
      </c>
      <c r="W18" s="18" cm="1">
        <f t="array" ref="W18">Table2[DT roll charge]*'Asar-2081'!AI18/100</f>
        <v>250.63650931521227</v>
      </c>
      <c r="X18" s="18" cm="1">
        <f t="array" ref="X18">Table2[sms charge]*'Asar-2081'!AI18/100</f>
        <v>231.18726572624283</v>
      </c>
      <c r="Y18" s="18" cm="1">
        <f t="array" ref="Y18">Table2[shipment sack]*'Asar-2081'!AI18/100</f>
        <v>254.14202969906128</v>
      </c>
      <c r="Z18" s="18" cm="1">
        <f t="array" ref="Z18">Table2[tape charge]*'Asar-2081'!AI18/100</f>
        <v>19.675511976701518</v>
      </c>
      <c r="AA18" s="18" cm="1">
        <f t="array" ref="AA18">Table2[cable tie]*'Asar-2081'!AI18/100</f>
        <v>20.659287575536595</v>
      </c>
      <c r="AB18" s="18" cm="1">
        <f t="array" ref="AB18">Table2[audit tax]*'Asar-2081'!AI18/100</f>
        <v>19.183624177283981</v>
      </c>
      <c r="AC18" s="18" cm="1">
        <f t="array" ref="AC18">Table2[wada tax]*'Asar-2081'!AI18/100</f>
        <v>6.4617660583483909</v>
      </c>
      <c r="AD18" s="18" cm="1">
        <f t="array" ref="AD18">Table2[2 wheeler pickup fuel]*'Asar-2081'!AI18/100</f>
        <v>342.10796449489766</v>
      </c>
      <c r="AE18" s="18" cm="1">
        <f t="array" ref="AE18">Table2[marker]*'Asar-2081'!AI18/100</f>
        <v>8.4112813700398981</v>
      </c>
      <c r="AF18">
        <v>67</v>
      </c>
      <c r="AG18" s="1">
        <v>286</v>
      </c>
      <c r="AH18" s="1">
        <v>353</v>
      </c>
      <c r="AI18" cm="1">
        <f t="array" ref="AI18">'Asar-2081'!AH18/Table2[Total order]*100</f>
        <v>0.16396259980584599</v>
      </c>
      <c r="AJ18" t="str">
        <v xml:space="preserve"> </v>
      </c>
      <c r="AK18" t="s">
        <v>419</v>
      </c>
      <c r="AL18" s="18">
        <f t="shared" si="0"/>
        <v>31111.488620746182</v>
      </c>
      <c r="AM18" s="18">
        <v>77857</v>
      </c>
      <c r="AN18" s="18">
        <f t="shared" si="1"/>
        <v>46745.511379253818</v>
      </c>
    </row>
    <row r="19" spans="1:40">
      <c r="A19" s="1"/>
      <c r="B19" s="1" t="s">
        <v>374</v>
      </c>
      <c r="C19" s="1"/>
      <c r="D19" s="1">
        <v>60</v>
      </c>
      <c r="E19" s="1">
        <v>222</v>
      </c>
      <c r="F19" s="1" t="s">
        <v>86</v>
      </c>
      <c r="G19" s="1" t="s">
        <v>419</v>
      </c>
      <c r="H19" s="1" t="s">
        <v>419</v>
      </c>
      <c r="I19" s="1" t="s">
        <v>471</v>
      </c>
      <c r="J19" s="1" t="s">
        <v>419</v>
      </c>
      <c r="K19" s="19" t="s">
        <v>419</v>
      </c>
      <c r="L19" s="1" t="s">
        <v>419</v>
      </c>
      <c r="M19" s="1" t="s">
        <v>419</v>
      </c>
      <c r="N19" s="1">
        <v>631</v>
      </c>
      <c r="O19" s="1">
        <v>14800</v>
      </c>
      <c r="P19" s="1" t="s">
        <v>419</v>
      </c>
      <c r="Q19" s="1"/>
      <c r="R19" s="19" t="s">
        <v>419</v>
      </c>
      <c r="S19" s="19" t="s">
        <v>419</v>
      </c>
      <c r="T19" s="18">
        <v>274.72040532810331</v>
      </c>
      <c r="U19" s="18">
        <v>2484.6405491542046</v>
      </c>
      <c r="V19" s="18" cm="1">
        <f t="array" ref="V19">Table2[server charge]*'Asar-2081'!AI19/100</f>
        <v>51.836334669496921</v>
      </c>
      <c r="W19" s="18" cm="1">
        <f t="array" ref="W19">Table2[DT roll charge]*'Asar-2081'!AI19/100</f>
        <v>132.06342983747729</v>
      </c>
      <c r="X19" s="18" cm="1">
        <f t="array" ref="X19">Table2[sms charge]*'Asar-2081'!AI19/100</f>
        <v>121.81538647331776</v>
      </c>
      <c r="Y19" s="18" cm="1">
        <f t="array" ref="Y19">Table2[shipment sack]*'Asar-2081'!AI19/100</f>
        <v>133.91053122953369</v>
      </c>
      <c r="Z19" s="18" cm="1">
        <f t="array" ref="Z19">Table2[tape charge]*'Asar-2081'!AI19/100</f>
        <v>10.367266933899383</v>
      </c>
      <c r="AA19" s="18" cm="1">
        <f t="array" ref="AA19">Table2[cable tie]*'Asar-2081'!AI19/100</f>
        <v>10.885630280594352</v>
      </c>
      <c r="AB19" s="18" cm="1">
        <f t="array" ref="AB19">Table2[audit tax]*'Asar-2081'!AI19/100</f>
        <v>10.108085260551899</v>
      </c>
      <c r="AC19" s="18" cm="1">
        <f t="array" ref="AC19">Table2[wada tax]*'Asar-2081'!AI19/100</f>
        <v>3.4047832488747889</v>
      </c>
      <c r="AD19" s="18" cm="1">
        <f t="array" ref="AD19">Table2[2 wheeler pickup fuel]*'Asar-2081'!AI19/100</f>
        <v>180.26085381317552</v>
      </c>
      <c r="AE19" s="18" cm="1">
        <f t="array" ref="AE19">Table2[marker]*'Asar-2081'!AI19/100</f>
        <v>4.4320066142419865</v>
      </c>
      <c r="AF19">
        <v>35</v>
      </c>
      <c r="AG19" s="1">
        <v>151</v>
      </c>
      <c r="AH19" s="1">
        <v>186</v>
      </c>
      <c r="AI19" cm="1">
        <f t="array" ref="AI19">'Asar-2081'!AH19/Table2[Total order]*100</f>
        <v>8.6393891115828195E-2</v>
      </c>
      <c r="AJ19">
        <v>92</v>
      </c>
      <c r="AK19">
        <v>0.15036365122170467</v>
      </c>
      <c r="AL19" s="18">
        <f t="shared" si="0"/>
        <v>18849.445262843474</v>
      </c>
      <c r="AM19" s="18">
        <v>43094.5</v>
      </c>
      <c r="AN19" s="18">
        <f t="shared" si="1"/>
        <v>24245.054737156526</v>
      </c>
    </row>
    <row r="20" spans="1:40" ht="15.6">
      <c r="A20" s="7" t="s">
        <v>293</v>
      </c>
      <c r="B20" s="1"/>
      <c r="C20" s="1"/>
      <c r="D20" s="1"/>
      <c r="E20" s="1">
        <v>19</v>
      </c>
      <c r="F20" s="1" t="s">
        <v>3</v>
      </c>
      <c r="G20" s="1" t="s">
        <v>422</v>
      </c>
      <c r="H20" s="1" t="s">
        <v>419</v>
      </c>
      <c r="I20" s="1" t="s">
        <v>419</v>
      </c>
      <c r="J20" s="1" t="s">
        <v>419</v>
      </c>
      <c r="K20" s="19">
        <v>2256.6000000000058</v>
      </c>
      <c r="L20" s="1">
        <v>10000</v>
      </c>
      <c r="M20" s="1">
        <v>2128</v>
      </c>
      <c r="N20" s="1">
        <v>681</v>
      </c>
      <c r="O20" s="1">
        <v>44710</v>
      </c>
      <c r="P20" s="1">
        <v>175</v>
      </c>
      <c r="Q20" s="1"/>
      <c r="R20" s="19" t="s">
        <v>419</v>
      </c>
      <c r="S20" s="18">
        <v>17275.079872204475</v>
      </c>
      <c r="T20" s="18">
        <v>1232.1013650268749</v>
      </c>
      <c r="U20" s="18">
        <v>11143.435117452676</v>
      </c>
      <c r="V20" s="18" cm="1">
        <f t="array" ref="V20">Table2[server charge]*'Asar-2081'!AI20/100</f>
        <v>216.82079770359462</v>
      </c>
      <c r="W20" s="18" cm="1">
        <f t="array" ref="W20">Table2[DT roll charge]*'Asar-2081'!AI20/100</f>
        <v>552.394346309448</v>
      </c>
      <c r="X20" s="18" cm="1">
        <f t="array" ref="X20">Table2[sms charge]*'Asar-2081'!AI20/100</f>
        <v>509.52887460344732</v>
      </c>
      <c r="Y20" s="18" cm="1">
        <f t="array" ref="Y20">Table2[shipment sack]*'Asar-2081'!AI20/100</f>
        <v>560.12039406761937</v>
      </c>
      <c r="Z20" s="18" cm="1">
        <f t="array" ref="Z20">Table2[tape charge]*'Asar-2081'!AI20/100</f>
        <v>43.364159540718923</v>
      </c>
      <c r="AA20" s="18" cm="1">
        <f t="array" ref="AA20">Table2[cable tie]*'Asar-2081'!AI20/100</f>
        <v>45.532367517754864</v>
      </c>
      <c r="AB20" s="18" cm="1">
        <f t="array" ref="AB20">Table2[audit tax]*'Asar-2081'!AI20/100</f>
        <v>42.280055552200949</v>
      </c>
      <c r="AC20" s="18" cm="1">
        <f t="array" ref="AC20">Table2[wada tax]*'Asar-2081'!AI20/100</f>
        <v>14.241512729164439</v>
      </c>
      <c r="AD20" s="18" cm="1">
        <f t="array" ref="AD20">Table2[2 wheeler pickup fuel]*'Asar-2081'!AI20/100</f>
        <v>753.99432401425031</v>
      </c>
      <c r="AE20" s="18" cm="1">
        <f t="array" ref="AE20">Table2[marker]*'Asar-2081'!AI20/100</f>
        <v>18.538178203657338</v>
      </c>
      <c r="AF20">
        <v>100</v>
      </c>
      <c r="AG20" s="1">
        <v>678</v>
      </c>
      <c r="AH20" s="1">
        <v>778</v>
      </c>
      <c r="AI20" cm="1">
        <f t="array" ref="AI20">'Asar-2081'!AH20/Table2[Total order]*100</f>
        <v>0.36136799617265769</v>
      </c>
      <c r="AJ20">
        <v>664</v>
      </c>
      <c r="AK20">
        <v>1.0852333088175208</v>
      </c>
      <c r="AL20" s="18">
        <f t="shared" si="0"/>
        <v>92358.031364925875</v>
      </c>
      <c r="AM20" s="18">
        <v>154100</v>
      </c>
      <c r="AN20" s="18">
        <f t="shared" si="1"/>
        <v>61741.968635074125</v>
      </c>
    </row>
    <row r="21" spans="1:40">
      <c r="A21" s="1" t="s">
        <v>3</v>
      </c>
      <c r="B21" s="1" t="s">
        <v>374</v>
      </c>
      <c r="C21" s="1">
        <v>19</v>
      </c>
      <c r="D21" s="1">
        <v>84</v>
      </c>
      <c r="E21" s="1">
        <v>209</v>
      </c>
      <c r="F21" s="1" t="s">
        <v>87</v>
      </c>
      <c r="G21" s="1" t="s">
        <v>422</v>
      </c>
      <c r="H21" s="1" t="s">
        <v>419</v>
      </c>
      <c r="I21" s="1" t="s">
        <v>419</v>
      </c>
      <c r="J21" s="1" t="s">
        <v>419</v>
      </c>
      <c r="K21" s="19" t="s">
        <v>419</v>
      </c>
      <c r="L21" s="1" t="s">
        <v>419</v>
      </c>
      <c r="M21" s="1" t="s">
        <v>419</v>
      </c>
      <c r="N21" s="1" t="s">
        <v>419</v>
      </c>
      <c r="O21" s="1">
        <v>6250</v>
      </c>
      <c r="P21" s="1" t="s">
        <v>419</v>
      </c>
      <c r="Q21" s="1"/>
      <c r="R21" s="19" t="s">
        <v>419</v>
      </c>
      <c r="S21" s="18" t="s">
        <v>419</v>
      </c>
      <c r="T21" s="18" t="s">
        <v>419</v>
      </c>
      <c r="U21" s="18" t="s">
        <v>419</v>
      </c>
      <c r="V21" s="18" cm="1">
        <f t="array" ref="V21">Table2[server charge]*'Asar-2081'!AI21/100</f>
        <v>23.131267621334647</v>
      </c>
      <c r="W21" s="18" cm="1">
        <f t="array" ref="W21">Table2[DT roll charge]*'Asar-2081'!AI21/100</f>
        <v>58.931530518874276</v>
      </c>
      <c r="X21" s="18" cm="1">
        <f t="array" ref="X21">Table2[sms charge]*'Asar-2081'!AI21/100</f>
        <v>54.358478910136419</v>
      </c>
      <c r="Y21" s="18" cm="1">
        <f t="array" ref="Y21">Table2[shipment sack]*'Asar-2081'!AI21/100</f>
        <v>59.755774688447836</v>
      </c>
      <c r="Z21" s="18" cm="1">
        <f t="array" ref="Z21">Table2[tape charge]*'Asar-2081'!AI21/100</f>
        <v>4.6262535242669296</v>
      </c>
      <c r="AA21" s="18" cm="1">
        <f t="array" ref="AA21">Table2[cable tie]*'Asar-2081'!AI21/100</f>
        <v>4.8575662004802753</v>
      </c>
      <c r="AB21" s="18" cm="1">
        <f t="array" ref="AB21">Table2[audit tax]*'Asar-2081'!AI21/100</f>
        <v>4.5105971861602558</v>
      </c>
      <c r="AC21" s="18" cm="1">
        <f t="array" ref="AC21">Table2[wada tax]*'Asar-2081'!AI21/100</f>
        <v>1.5193387615946639</v>
      </c>
      <c r="AD21" s="18" cm="1">
        <f t="array" ref="AD21">Table2[2 wheeler pickup fuel]*'Asar-2081'!AI21/100</f>
        <v>80.438983153191231</v>
      </c>
      <c r="AE21" s="18" cm="1">
        <f t="array" ref="AE21">Table2[marker]*'Asar-2081'!AI21/100</f>
        <v>1.9777233816241122</v>
      </c>
      <c r="AF21">
        <v>18</v>
      </c>
      <c r="AG21" s="1">
        <v>65</v>
      </c>
      <c r="AH21" s="1">
        <v>83</v>
      </c>
      <c r="AI21" cm="1">
        <f t="array" ref="AI21">'Asar-2081'!AH21/Table2[Total order]*100</f>
        <v>3.855211270222441E-2</v>
      </c>
      <c r="AJ21" t="str">
        <v xml:space="preserve"> </v>
      </c>
      <c r="AK21" t="s">
        <v>419</v>
      </c>
      <c r="AL21" s="18">
        <f t="shared" si="0"/>
        <v>6544.10751394611</v>
      </c>
      <c r="AM21" s="18">
        <v>20500</v>
      </c>
      <c r="AN21" s="18">
        <f t="shared" si="1"/>
        <v>13955.89248605389</v>
      </c>
    </row>
    <row r="22" spans="1:40">
      <c r="A22" s="1"/>
      <c r="B22" s="1" t="s">
        <v>374</v>
      </c>
      <c r="C22" s="1"/>
      <c r="D22" s="1">
        <v>84</v>
      </c>
      <c r="E22" s="1">
        <v>210</v>
      </c>
      <c r="F22" s="1" t="s">
        <v>88</v>
      </c>
      <c r="G22" s="1" t="s">
        <v>422</v>
      </c>
      <c r="H22" s="1" t="s">
        <v>419</v>
      </c>
      <c r="I22" s="1" t="s">
        <v>419</v>
      </c>
      <c r="J22" s="1" t="s">
        <v>419</v>
      </c>
      <c r="K22" s="19" t="s">
        <v>419</v>
      </c>
      <c r="L22" s="1" t="s">
        <v>419</v>
      </c>
      <c r="M22" s="1" t="s">
        <v>419</v>
      </c>
      <c r="N22" s="1" t="s">
        <v>419</v>
      </c>
      <c r="O22" s="1">
        <v>1045</v>
      </c>
      <c r="P22" s="1" t="s">
        <v>419</v>
      </c>
      <c r="Q22" s="1"/>
      <c r="R22" s="19" t="s">
        <v>419</v>
      </c>
      <c r="S22" s="18">
        <v>355.27156549520765</v>
      </c>
      <c r="T22" s="18">
        <v>25.3388455532519</v>
      </c>
      <c r="U22" s="18">
        <v>229.1709021584098</v>
      </c>
      <c r="V22" s="18" cm="1">
        <f t="array" ref="V22">Table2[server charge]*'Asar-2081'!AI22/100</f>
        <v>4.4590395414621007</v>
      </c>
      <c r="W22" s="18" cm="1">
        <f t="array" ref="W22">Table2[DT roll charge]*'Asar-2081'!AI22/100</f>
        <v>11.360295039782994</v>
      </c>
      <c r="X22" s="18" cm="1">
        <f t="array" ref="X22">Table2[sms charge]*'Asar-2081'!AI22/100</f>
        <v>10.478742922435936</v>
      </c>
      <c r="Y22" s="18" cm="1">
        <f t="array" ref="Y22">Table2[shipment sack]*'Asar-2081'!AI22/100</f>
        <v>11.519185482110426</v>
      </c>
      <c r="Z22" s="18" cm="1">
        <f t="array" ref="Z22">Table2[tape charge]*'Asar-2081'!AI22/100</f>
        <v>0.89180790829242018</v>
      </c>
      <c r="AA22" s="18" cm="1">
        <f t="array" ref="AA22">Table2[cable tie]*'Asar-2081'!AI22/100</f>
        <v>0.93639830370704114</v>
      </c>
      <c r="AB22" s="18" cm="1">
        <f t="array" ref="AB22">Table2[audit tax]*'Asar-2081'!AI22/100</f>
        <v>0.8695127105851097</v>
      </c>
      <c r="AC22" s="18" cm="1">
        <f t="array" ref="AC22">Table2[wada tax]*'Asar-2081'!AI22/100</f>
        <v>0.29288458054836897</v>
      </c>
      <c r="AD22" s="18" cm="1">
        <f t="array" ref="AD22">Table2[2 wheeler pickup fuel]*'Asar-2081'!AI22/100</f>
        <v>15.506310005434454</v>
      </c>
      <c r="AE22" s="18" cm="1">
        <f t="array" ref="AE22">Table2[marker]*'Asar-2081'!AI22/100</f>
        <v>0.3812478807950096</v>
      </c>
      <c r="AF22">
        <v>2</v>
      </c>
      <c r="AG22" s="1">
        <v>14</v>
      </c>
      <c r="AH22" s="1">
        <v>16</v>
      </c>
      <c r="AI22" cm="1">
        <f t="array" ref="AI22">'Asar-2081'!AH22/Table2[Total order]*100</f>
        <v>7.4317325691035012E-3</v>
      </c>
      <c r="AJ22" t="str">
        <v xml:space="preserve"> </v>
      </c>
      <c r="AK22" t="s">
        <v>419</v>
      </c>
      <c r="AL22" s="18">
        <f t="shared" si="0"/>
        <v>1711.4767375820229</v>
      </c>
      <c r="AM22" s="18">
        <v>3975</v>
      </c>
      <c r="AN22" s="18">
        <f t="shared" si="1"/>
        <v>2263.5232624179771</v>
      </c>
    </row>
    <row r="23" spans="1:40">
      <c r="A23" s="1"/>
      <c r="B23" s="1" t="s">
        <v>374</v>
      </c>
      <c r="C23" s="1"/>
      <c r="D23" s="1">
        <v>84</v>
      </c>
      <c r="E23" s="1">
        <v>184</v>
      </c>
      <c r="F23" s="1" t="s">
        <v>89</v>
      </c>
      <c r="G23" s="1" t="s">
        <v>422</v>
      </c>
      <c r="H23" s="1" t="s">
        <v>419</v>
      </c>
      <c r="I23" s="1" t="s">
        <v>419</v>
      </c>
      <c r="J23" s="1" t="s">
        <v>419</v>
      </c>
      <c r="K23" s="19" t="s">
        <v>419</v>
      </c>
      <c r="L23" s="1" t="s">
        <v>419</v>
      </c>
      <c r="M23" s="1" t="s">
        <v>419</v>
      </c>
      <c r="N23" s="1" t="s">
        <v>419</v>
      </c>
      <c r="O23" s="1">
        <v>23390</v>
      </c>
      <c r="P23" s="1" t="s">
        <v>419</v>
      </c>
      <c r="Q23" s="1"/>
      <c r="R23" s="19" t="s">
        <v>419</v>
      </c>
      <c r="S23" s="18">
        <v>7882.5878594249198</v>
      </c>
      <c r="T23" s="18">
        <v>562.20563571277705</v>
      </c>
      <c r="U23" s="18">
        <v>5084.7293916397175</v>
      </c>
      <c r="V23" s="18" cm="1">
        <f t="array" ref="V23">Table2[server charge]*'Asar-2081'!AI23/100</f>
        <v>98.934939826190345</v>
      </c>
      <c r="W23" s="18" cm="1">
        <f t="array" ref="W23">Table2[DT roll charge]*'Asar-2081'!AI23/100</f>
        <v>252.05654619518515</v>
      </c>
      <c r="X23" s="18" cm="1">
        <f t="array" ref="X23">Table2[sms charge]*'Asar-2081'!AI23/100</f>
        <v>232.49710859154729</v>
      </c>
      <c r="Y23" s="18" cm="1">
        <f t="array" ref="Y23">Table2[shipment sack]*'Asar-2081'!AI23/100</f>
        <v>255.58192788432504</v>
      </c>
      <c r="Z23" s="18" cm="1">
        <f t="array" ref="Z23">Table2[tape charge]*'Asar-2081'!AI23/100</f>
        <v>19.786987965238069</v>
      </c>
      <c r="AA23" s="18" cm="1">
        <f t="array" ref="AA23">Table2[cable tie]*'Asar-2081'!AI23/100</f>
        <v>20.776337363499973</v>
      </c>
      <c r="AB23" s="18" cm="1">
        <f t="array" ref="AB23">Table2[audit tax]*'Asar-2081'!AI23/100</f>
        <v>19.292313266107115</v>
      </c>
      <c r="AC23" s="18" cm="1">
        <f t="array" ref="AC23">Table2[wada tax]*'Asar-2081'!AI23/100</f>
        <v>6.498376630916936</v>
      </c>
      <c r="AD23" s="18" cm="1">
        <f t="array" ref="AD23">Table2[2 wheeler pickup fuel]*'Asar-2081'!AI23/100</f>
        <v>344.04625324557696</v>
      </c>
      <c r="AE23" s="18" cm="1">
        <f t="array" ref="AE23">Table2[marker]*'Asar-2081'!AI23/100</f>
        <v>8.458937355139275</v>
      </c>
      <c r="AF23">
        <v>54</v>
      </c>
      <c r="AG23" s="1">
        <v>301</v>
      </c>
      <c r="AH23" s="1">
        <v>355</v>
      </c>
      <c r="AI23" cm="1">
        <f t="array" ref="AI23">'Asar-2081'!AH23/Table2[Total order]*100</f>
        <v>0.16489156637698391</v>
      </c>
      <c r="AJ23" t="str">
        <v xml:space="preserve"> </v>
      </c>
      <c r="AK23" t="s">
        <v>419</v>
      </c>
      <c r="AL23" s="18">
        <f t="shared" si="0"/>
        <v>38177.452615101145</v>
      </c>
      <c r="AM23" s="18">
        <v>80047.5</v>
      </c>
      <c r="AN23" s="18">
        <f t="shared" si="1"/>
        <v>41870.047384898855</v>
      </c>
    </row>
    <row r="24" spans="1:40">
      <c r="A24" s="1"/>
      <c r="B24" s="1" t="s">
        <v>374</v>
      </c>
      <c r="C24" s="1"/>
      <c r="D24" s="1">
        <v>84</v>
      </c>
      <c r="E24" s="1">
        <v>338</v>
      </c>
      <c r="F24" s="1" t="s">
        <v>90</v>
      </c>
      <c r="G24" s="1" t="s">
        <v>419</v>
      </c>
      <c r="H24" s="1" t="s">
        <v>419</v>
      </c>
      <c r="I24" s="1" t="s">
        <v>419</v>
      </c>
      <c r="J24" s="1" t="s">
        <v>419</v>
      </c>
      <c r="K24" s="19" t="s">
        <v>419</v>
      </c>
      <c r="L24" s="1" t="s">
        <v>419</v>
      </c>
      <c r="M24" s="1" t="s">
        <v>419</v>
      </c>
      <c r="N24" s="1" t="s">
        <v>419</v>
      </c>
      <c r="O24" s="1">
        <v>1900</v>
      </c>
      <c r="P24" s="1" t="s">
        <v>419</v>
      </c>
      <c r="Q24" s="1"/>
      <c r="R24" s="19" t="s">
        <v>419</v>
      </c>
      <c r="S24" s="18">
        <v>666.1341853035143</v>
      </c>
      <c r="T24" s="18">
        <v>47.510335412347359</v>
      </c>
      <c r="U24" s="18">
        <v>429.69544154701833</v>
      </c>
      <c r="V24" s="18" cm="1">
        <f t="array" ref="V24">Table2[server charge]*'Asar-2081'!AI24/100</f>
        <v>8.3606991402414383</v>
      </c>
      <c r="W24" s="18" cm="1">
        <f t="array" ref="W24">Table2[DT roll charge]*'Asar-2081'!AI24/100</f>
        <v>21.300553199593114</v>
      </c>
      <c r="X24" s="18" cm="1">
        <f t="array" ref="X24">Table2[sms charge]*'Asar-2081'!AI24/100</f>
        <v>19.647642979567379</v>
      </c>
      <c r="Y24" s="18" cm="1">
        <f t="array" ref="Y24">Table2[shipment sack]*'Asar-2081'!AI24/100</f>
        <v>21.598472778957049</v>
      </c>
      <c r="Z24" s="18" cm="1">
        <f t="array" ref="Z24">Table2[tape charge]*'Asar-2081'!AI24/100</f>
        <v>1.6721398280482875</v>
      </c>
      <c r="AA24" s="18" cm="1">
        <f t="array" ref="AA24">Table2[cable tie]*'Asar-2081'!AI24/100</f>
        <v>1.7557468194507022</v>
      </c>
      <c r="AB24" s="18" cm="1">
        <f t="array" ref="AB24">Table2[audit tax]*'Asar-2081'!AI24/100</f>
        <v>1.6303363323470805</v>
      </c>
      <c r="AC24" s="18" cm="1">
        <f t="array" ref="AC24">Table2[wada tax]*'Asar-2081'!AI24/100</f>
        <v>0.54915858852819177</v>
      </c>
      <c r="AD24" s="18" cm="1">
        <f t="array" ref="AD24">Table2[2 wheeler pickup fuel]*'Asar-2081'!AI24/100</f>
        <v>29.074331260189602</v>
      </c>
      <c r="AE24" s="18" cm="1">
        <f t="array" ref="AE24">Table2[marker]*'Asar-2081'!AI24/100</f>
        <v>0.71483977649064301</v>
      </c>
      <c r="AF24">
        <v>4</v>
      </c>
      <c r="AG24" s="1">
        <v>26</v>
      </c>
      <c r="AH24" s="1">
        <v>30</v>
      </c>
      <c r="AI24" cm="1">
        <f t="array" ref="AI24">'Asar-2081'!AH24/Table2[Total order]*100</f>
        <v>1.3934498567069064E-2</v>
      </c>
      <c r="AJ24" t="str">
        <v xml:space="preserve"> </v>
      </c>
      <c r="AK24" t="s">
        <v>419</v>
      </c>
      <c r="AL24" s="18">
        <f t="shared" si="0"/>
        <v>3149.6438829662943</v>
      </c>
      <c r="AM24" s="18">
        <v>6555</v>
      </c>
      <c r="AN24" s="18">
        <f t="shared" si="1"/>
        <v>3405.3561170337057</v>
      </c>
    </row>
    <row r="25" spans="1:40">
      <c r="A25" s="1"/>
      <c r="B25" s="1" t="s">
        <v>374</v>
      </c>
      <c r="C25" s="1"/>
      <c r="D25" s="1">
        <v>84</v>
      </c>
      <c r="E25" s="1">
        <v>339</v>
      </c>
      <c r="F25" s="1" t="s">
        <v>91</v>
      </c>
      <c r="G25" s="1" t="s">
        <v>419</v>
      </c>
      <c r="H25" s="1" t="s">
        <v>419</v>
      </c>
      <c r="I25" s="1" t="s">
        <v>419</v>
      </c>
      <c r="J25" s="1" t="s">
        <v>419</v>
      </c>
      <c r="K25" s="19" t="s">
        <v>419</v>
      </c>
      <c r="L25" s="1" t="s">
        <v>419</v>
      </c>
      <c r="M25" s="1" t="s">
        <v>419</v>
      </c>
      <c r="N25" s="1" t="s">
        <v>419</v>
      </c>
      <c r="O25" s="1">
        <v>2840</v>
      </c>
      <c r="P25" s="1" t="s">
        <v>419</v>
      </c>
      <c r="Q25" s="1"/>
      <c r="R25" s="19" t="s">
        <v>419</v>
      </c>
      <c r="S25" s="18">
        <v>888.17891373801911</v>
      </c>
      <c r="T25" s="18">
        <v>63.347113883129808</v>
      </c>
      <c r="U25" s="18">
        <v>572.92725539602452</v>
      </c>
      <c r="V25" s="18" cm="1">
        <f t="array" ref="V25">Table2[server charge]*'Asar-2081'!AI25/100</f>
        <v>11.147598853655252</v>
      </c>
      <c r="W25" s="18" cm="1">
        <f t="array" ref="W25">Table2[DT roll charge]*'Asar-2081'!AI25/100</f>
        <v>28.400737599457486</v>
      </c>
      <c r="X25" s="18" cm="1">
        <f t="array" ref="X25">Table2[sms charge]*'Asar-2081'!AI25/100</f>
        <v>26.196857306089843</v>
      </c>
      <c r="Y25" s="18" cm="1">
        <f t="array" ref="Y25">Table2[shipment sack]*'Asar-2081'!AI25/100</f>
        <v>28.797963705276064</v>
      </c>
      <c r="Z25" s="18" cm="1">
        <f t="array" ref="Z25">Table2[tape charge]*'Asar-2081'!AI25/100</f>
        <v>2.2295197707310503</v>
      </c>
      <c r="AA25" s="18" cm="1">
        <f t="array" ref="AA25">Table2[cable tie]*'Asar-2081'!AI25/100</f>
        <v>2.3409957592676029</v>
      </c>
      <c r="AB25" s="18" cm="1">
        <f t="array" ref="AB25">Table2[audit tax]*'Asar-2081'!AI25/100</f>
        <v>2.173781776462774</v>
      </c>
      <c r="AC25" s="18" cm="1">
        <f t="array" ref="AC25">Table2[wada tax]*'Asar-2081'!AI25/100</f>
        <v>0.73221145137092247</v>
      </c>
      <c r="AD25" s="18" cm="1">
        <f t="array" ref="AD25">Table2[2 wheeler pickup fuel]*'Asar-2081'!AI25/100</f>
        <v>38.765775013586136</v>
      </c>
      <c r="AE25" s="18" cm="1">
        <f t="array" ref="AE25">Table2[marker]*'Asar-2081'!AI25/100</f>
        <v>0.95311970198752405</v>
      </c>
      <c r="AF25">
        <v>4</v>
      </c>
      <c r="AG25" s="1">
        <v>36</v>
      </c>
      <c r="AH25" s="1">
        <v>40</v>
      </c>
      <c r="AI25" cm="1">
        <f t="array" ref="AI25">'Asar-2081'!AH25/Table2[Total order]*100</f>
        <v>1.8579331422758753E-2</v>
      </c>
      <c r="AJ25" t="str">
        <v xml:space="preserve"> </v>
      </c>
      <c r="AK25" t="s">
        <v>419</v>
      </c>
      <c r="AL25" s="18">
        <f t="shared" si="0"/>
        <v>4506.1918439550573</v>
      </c>
      <c r="AM25" s="18">
        <v>8825</v>
      </c>
      <c r="AN25" s="18">
        <f t="shared" si="1"/>
        <v>4318.8081560449427</v>
      </c>
    </row>
    <row r="26" spans="1:40">
      <c r="A26" s="1"/>
      <c r="B26" s="1" t="s">
        <v>374</v>
      </c>
      <c r="C26" s="1"/>
      <c r="D26" s="1">
        <v>84</v>
      </c>
      <c r="E26" s="1">
        <v>340</v>
      </c>
      <c r="F26" s="1" t="s">
        <v>92</v>
      </c>
      <c r="G26" s="1" t="s">
        <v>419</v>
      </c>
      <c r="H26" s="1" t="s">
        <v>419</v>
      </c>
      <c r="I26" s="1" t="s">
        <v>419</v>
      </c>
      <c r="J26" s="1" t="s">
        <v>419</v>
      </c>
      <c r="K26" s="19" t="s">
        <v>419</v>
      </c>
      <c r="L26" s="1" t="s">
        <v>419</v>
      </c>
      <c r="M26" s="1" t="s">
        <v>419</v>
      </c>
      <c r="N26" s="1" t="s">
        <v>419</v>
      </c>
      <c r="O26" s="1">
        <v>2380</v>
      </c>
      <c r="P26" s="1" t="s">
        <v>419</v>
      </c>
      <c r="Q26" s="1"/>
      <c r="R26" s="19" t="s">
        <v>419</v>
      </c>
      <c r="S26" s="18">
        <v>732.74760383386581</v>
      </c>
      <c r="T26" s="18">
        <v>52.261368953582092</v>
      </c>
      <c r="U26" s="18">
        <v>472.66498570172018</v>
      </c>
      <c r="V26" s="18" cm="1">
        <f t="array" ref="V26">Table2[server charge]*'Asar-2081'!AI26/100</f>
        <v>9.196769054265582</v>
      </c>
      <c r="W26" s="18" cm="1">
        <f t="array" ref="W26">Table2[DT roll charge]*'Asar-2081'!AI26/100</f>
        <v>23.430608519552425</v>
      </c>
      <c r="X26" s="18" cm="1">
        <f t="array" ref="X26">Table2[sms charge]*'Asar-2081'!AI26/100</f>
        <v>21.612407277524117</v>
      </c>
      <c r="Y26" s="18" cm="1">
        <f t="array" ref="Y26">Table2[shipment sack]*'Asar-2081'!AI26/100</f>
        <v>23.758320056852753</v>
      </c>
      <c r="Z26" s="18" cm="1">
        <f t="array" ref="Z26">Table2[tape charge]*'Asar-2081'!AI26/100</f>
        <v>1.8393538108531162</v>
      </c>
      <c r="AA26" s="18" cm="1">
        <f t="array" ref="AA26">Table2[cable tie]*'Asar-2081'!AI26/100</f>
        <v>1.9313215013957723</v>
      </c>
      <c r="AB26" s="18" cm="1">
        <f t="array" ref="AB26">Table2[audit tax]*'Asar-2081'!AI26/100</f>
        <v>1.7933699655817883</v>
      </c>
      <c r="AC26" s="18" cm="1">
        <f t="array" ref="AC26">Table2[wada tax]*'Asar-2081'!AI26/100</f>
        <v>0.60407444738101101</v>
      </c>
      <c r="AD26" s="18" cm="1">
        <f t="array" ref="AD26">Table2[2 wheeler pickup fuel]*'Asar-2081'!AI26/100</f>
        <v>31.98176438620856</v>
      </c>
      <c r="AE26" s="18" cm="1">
        <f t="array" ref="AE26">Table2[marker]*'Asar-2081'!AI26/100</f>
        <v>0.78632375413970723</v>
      </c>
      <c r="AF26">
        <v>3</v>
      </c>
      <c r="AG26" s="1">
        <v>30</v>
      </c>
      <c r="AH26" s="1">
        <v>33</v>
      </c>
      <c r="AI26" cm="1">
        <f t="array" ref="AI26">'Asar-2081'!AH26/Table2[Total order]*100</f>
        <v>1.532794842377597E-2</v>
      </c>
      <c r="AJ26" t="str">
        <v xml:space="preserve"> </v>
      </c>
      <c r="AK26" t="s">
        <v>419</v>
      </c>
      <c r="AL26" s="18">
        <f t="shared" si="0"/>
        <v>3754.6082712629232</v>
      </c>
      <c r="AM26" s="18">
        <v>7405</v>
      </c>
      <c r="AN26" s="18">
        <f t="shared" si="1"/>
        <v>3650.3917287370768</v>
      </c>
    </row>
    <row r="27" spans="1:40" ht="15.6">
      <c r="A27" s="7" t="s">
        <v>293</v>
      </c>
      <c r="B27" s="1"/>
      <c r="C27" s="1"/>
      <c r="D27" s="1"/>
      <c r="E27" s="1">
        <v>20</v>
      </c>
      <c r="F27" s="1" t="s">
        <v>4</v>
      </c>
      <c r="G27" s="1" t="s">
        <v>419</v>
      </c>
      <c r="H27" s="1" t="s">
        <v>419</v>
      </c>
      <c r="I27" s="1" t="s">
        <v>419</v>
      </c>
      <c r="J27" s="1" t="s">
        <v>485</v>
      </c>
      <c r="K27" s="19">
        <v>701.61000000000058</v>
      </c>
      <c r="L27" s="1">
        <v>11000</v>
      </c>
      <c r="M27" s="1">
        <v>1657</v>
      </c>
      <c r="N27" s="1">
        <v>1020</v>
      </c>
      <c r="O27" s="1">
        <v>17525</v>
      </c>
      <c r="P27" s="1" t="s">
        <v>419</v>
      </c>
      <c r="Q27" s="1"/>
      <c r="R27" s="19" t="s">
        <v>419</v>
      </c>
      <c r="S27" s="19">
        <v>892.23676383105294</v>
      </c>
      <c r="T27" s="18" t="s">
        <v>419</v>
      </c>
      <c r="U27" s="18" t="s">
        <v>419</v>
      </c>
      <c r="V27" s="18" cm="1">
        <f t="array" ref="V27">Table2[server charge]*'Asar-2081'!AI27/100</f>
        <v>82.770921488390243</v>
      </c>
      <c r="W27" s="18" cm="1">
        <f t="array" ref="W27">Table2[DT roll charge]*'Asar-2081'!AI27/100</f>
        <v>210.87547667597184</v>
      </c>
      <c r="X27" s="18" cm="1">
        <f t="array" ref="X27">Table2[sms charge]*'Asar-2081'!AI27/100</f>
        <v>194.5116654977171</v>
      </c>
      <c r="Y27" s="18" cm="1">
        <f t="array" ref="Y27">Table2[shipment sack]*'Asar-2081'!AI27/100</f>
        <v>213.82488051167482</v>
      </c>
      <c r="Z27" s="18" cm="1">
        <f t="array" ref="Z27">Table2[tape charge]*'Asar-2081'!AI27/100</f>
        <v>16.554184297678049</v>
      </c>
      <c r="AA27" s="18" cm="1">
        <f t="array" ref="AA27">Table2[cable tie]*'Asar-2081'!AI27/100</f>
        <v>17.381893512561952</v>
      </c>
      <c r="AB27" s="18" cm="1">
        <f t="array" ref="AB27">Table2[audit tax]*'Asar-2081'!AI27/100</f>
        <v>16.140329690236101</v>
      </c>
      <c r="AC27" s="18" cm="1">
        <f t="array" ref="AC27">Table2[wada tax]*'Asar-2081'!AI27/100</f>
        <v>5.4366700264291001</v>
      </c>
      <c r="AD27" s="18" cm="1">
        <f t="array" ref="AD27">Table2[2 wheeler pickup fuel]*'Asar-2081'!AI27/100</f>
        <v>287.83587947587711</v>
      </c>
      <c r="AE27" s="18" cm="1">
        <f t="array" ref="AE27">Table2[marker]*'Asar-2081'!AI27/100</f>
        <v>7.0769137872573662</v>
      </c>
      <c r="AF27">
        <v>40</v>
      </c>
      <c r="AG27" s="1">
        <v>257</v>
      </c>
      <c r="AH27" s="1">
        <v>297</v>
      </c>
      <c r="AI27" cm="1">
        <f t="array" ref="AI27">'Asar-2081'!AH27/Table2[Total order]*100</f>
        <v>0.13795153581398376</v>
      </c>
      <c r="AJ27" t="str">
        <v xml:space="preserve"> </v>
      </c>
      <c r="AK27" t="s">
        <v>419</v>
      </c>
      <c r="AL27" s="18">
        <f t="shared" si="0"/>
        <v>33848.255578794837</v>
      </c>
      <c r="AM27" s="18">
        <v>65544.5</v>
      </c>
      <c r="AN27" s="18">
        <f t="shared" si="1"/>
        <v>31696.244421205163</v>
      </c>
    </row>
    <row r="28" spans="1:40">
      <c r="A28" s="1" t="s">
        <v>4</v>
      </c>
      <c r="B28" s="1" t="s">
        <v>374</v>
      </c>
      <c r="C28" s="1">
        <v>20</v>
      </c>
      <c r="D28" s="1">
        <v>29</v>
      </c>
      <c r="E28" s="1">
        <v>64</v>
      </c>
      <c r="F28" s="1" t="s">
        <v>93</v>
      </c>
      <c r="G28" s="1" t="s">
        <v>419</v>
      </c>
      <c r="H28" s="1" t="s">
        <v>419</v>
      </c>
      <c r="I28" s="1" t="s">
        <v>419</v>
      </c>
      <c r="J28" s="1" t="s">
        <v>485</v>
      </c>
      <c r="K28" s="19" t="s">
        <v>419</v>
      </c>
      <c r="L28" s="1" t="s">
        <v>419</v>
      </c>
      <c r="M28" s="1" t="s">
        <v>419</v>
      </c>
      <c r="N28" s="1" t="s">
        <v>419</v>
      </c>
      <c r="O28" s="1">
        <v>10300</v>
      </c>
      <c r="P28" s="1" t="s">
        <v>419</v>
      </c>
      <c r="Q28" s="1"/>
      <c r="R28" s="19" t="s">
        <v>419</v>
      </c>
      <c r="S28" s="19">
        <v>366.50803093396786</v>
      </c>
      <c r="T28" s="18" t="s">
        <v>419</v>
      </c>
      <c r="U28" s="18" t="s">
        <v>419</v>
      </c>
      <c r="V28" s="18" cm="1">
        <f t="array" ref="V28">Table2[server charge]*'Asar-2081'!AI28/100</f>
        <v>34.000176503648518</v>
      </c>
      <c r="W28" s="18" cm="1">
        <f t="array" ref="W28">Table2[DT roll charge]*'Asar-2081'!AI28/100</f>
        <v>86.622249678345327</v>
      </c>
      <c r="X28" s="18" cm="1">
        <f t="array" ref="X28">Table2[sms charge]*'Asar-2081'!AI28/100</f>
        <v>79.900414783574021</v>
      </c>
      <c r="Y28" s="18" cm="1">
        <f t="array" ref="Y28">Table2[shipment sack]*'Asar-2081'!AI28/100</f>
        <v>87.833789301091997</v>
      </c>
      <c r="Z28" s="18" cm="1">
        <f t="array" ref="Z28">Table2[tape charge]*'Asar-2081'!AI28/100</f>
        <v>6.8000353007297027</v>
      </c>
      <c r="AA28" s="18" cm="1">
        <f t="array" ref="AA28">Table2[cable tie]*'Asar-2081'!AI28/100</f>
        <v>7.1400370657661885</v>
      </c>
      <c r="AB28" s="18" cm="1">
        <f t="array" ref="AB28">Table2[audit tax]*'Asar-2081'!AI28/100</f>
        <v>6.6300344182114612</v>
      </c>
      <c r="AC28" s="18" cm="1">
        <f t="array" ref="AC28">Table2[wada tax]*'Asar-2081'!AI28/100</f>
        <v>2.2332449266813135</v>
      </c>
      <c r="AD28" s="18" cm="1">
        <f t="array" ref="AD28">Table2[2 wheeler pickup fuel]*'Asar-2081'!AI28/100</f>
        <v>118.23561379143771</v>
      </c>
      <c r="AE28" s="18" cm="1">
        <f t="array" ref="AE28">Table2[marker]*'Asar-2081'!AI28/100</f>
        <v>2.9070150910619481</v>
      </c>
      <c r="AF28">
        <v>17</v>
      </c>
      <c r="AG28" s="1">
        <v>105</v>
      </c>
      <c r="AH28" s="1">
        <v>122</v>
      </c>
      <c r="AI28" cm="1">
        <f t="array" ref="AI28">'Asar-2081'!AH28/Table2[Total order]*100</f>
        <v>5.6666960839414193E-2</v>
      </c>
      <c r="AJ28" t="str">
        <v xml:space="preserve"> </v>
      </c>
      <c r="AK28" t="s">
        <v>419</v>
      </c>
      <c r="AL28" s="18">
        <f t="shared" si="0"/>
        <v>11098.810641794516</v>
      </c>
      <c r="AM28" s="18">
        <v>29612.5</v>
      </c>
      <c r="AN28" s="18">
        <f t="shared" si="1"/>
        <v>18513.689358205484</v>
      </c>
    </row>
    <row r="29" spans="1:40">
      <c r="A29" s="1"/>
      <c r="B29" s="1" t="s">
        <v>374</v>
      </c>
      <c r="C29" s="1"/>
      <c r="D29" s="1">
        <v>29</v>
      </c>
      <c r="E29" s="1">
        <v>98</v>
      </c>
      <c r="F29" s="1" t="s">
        <v>94</v>
      </c>
      <c r="G29" s="1" t="s">
        <v>419</v>
      </c>
      <c r="H29" s="1" t="s">
        <v>419</v>
      </c>
      <c r="I29" s="1" t="s">
        <v>419</v>
      </c>
      <c r="J29" s="1" t="s">
        <v>485</v>
      </c>
      <c r="K29" s="19" t="s">
        <v>419</v>
      </c>
      <c r="L29" s="1" t="s">
        <v>419</v>
      </c>
      <c r="M29" s="1" t="s">
        <v>419</v>
      </c>
      <c r="N29" s="1" t="s">
        <v>419</v>
      </c>
      <c r="O29" s="1">
        <v>33250</v>
      </c>
      <c r="P29" s="1" t="s">
        <v>419</v>
      </c>
      <c r="Q29" s="1"/>
      <c r="R29" s="19" t="s">
        <v>419</v>
      </c>
      <c r="S29" s="19">
        <v>1213.6823319452708</v>
      </c>
      <c r="T29" s="18" t="s">
        <v>419</v>
      </c>
      <c r="U29" s="18" t="s">
        <v>419</v>
      </c>
      <c r="V29" s="18" cm="1">
        <f t="array" ref="V29">Table2[server charge]*'Asar-2081'!AI29/100</f>
        <v>112.59074842191805</v>
      </c>
      <c r="W29" s="18" cm="1">
        <f t="array" ref="W29">Table2[DT roll charge]*'Asar-2081'!AI29/100</f>
        <v>286.8474497545206</v>
      </c>
      <c r="X29" s="18" cm="1">
        <f t="array" ref="X29">Table2[sms charge]*'Asar-2081'!AI29/100</f>
        <v>264.58825879150737</v>
      </c>
      <c r="Y29" s="18" cm="1">
        <f t="array" ref="Y29">Table2[shipment sack]*'Asar-2081'!AI29/100</f>
        <v>290.85943342328829</v>
      </c>
      <c r="Z29" s="18" cm="1">
        <f t="array" ref="Z29">Table2[tape charge]*'Asar-2081'!AI29/100</f>
        <v>22.518149684383612</v>
      </c>
      <c r="AA29" s="18" cm="1">
        <f t="array" ref="AA29">Table2[cable tie]*'Asar-2081'!AI29/100</f>
        <v>23.644057168602789</v>
      </c>
      <c r="AB29" s="18" cm="1">
        <f t="array" ref="AB29">Table2[audit tax]*'Asar-2081'!AI29/100</f>
        <v>21.955195942274017</v>
      </c>
      <c r="AC29" s="18" cm="1">
        <f t="array" ref="AC29">Table2[wada tax]*'Asar-2081'!AI29/100</f>
        <v>7.3953356588463173</v>
      </c>
      <c r="AD29" s="18" cm="1">
        <f t="array" ref="AD29">Table2[2 wheeler pickup fuel]*'Asar-2081'!AI29/100</f>
        <v>391.53432763721997</v>
      </c>
      <c r="AE29" s="18" cm="1">
        <f t="array" ref="AE29">Table2[marker]*'Asar-2081'!AI29/100</f>
        <v>9.6265089900739937</v>
      </c>
      <c r="AF29">
        <v>63</v>
      </c>
      <c r="AG29" s="1">
        <v>341</v>
      </c>
      <c r="AH29" s="1">
        <v>404</v>
      </c>
      <c r="AI29" cm="1">
        <f t="array" ref="AI29">'Asar-2081'!AH29/Table2[Total order]*100</f>
        <v>0.18765124736986341</v>
      </c>
      <c r="AJ29" t="str">
        <v xml:space="preserve"> </v>
      </c>
      <c r="AK29" t="s">
        <v>419</v>
      </c>
      <c r="AL29" s="18">
        <f t="shared" si="0"/>
        <v>35895.241797417919</v>
      </c>
      <c r="AM29" s="18">
        <v>88434.13</v>
      </c>
      <c r="AN29" s="18">
        <f t="shared" si="1"/>
        <v>52538.888202582086</v>
      </c>
    </row>
    <row r="30" spans="1:40">
      <c r="A30" s="1"/>
      <c r="B30" s="1" t="s">
        <v>374</v>
      </c>
      <c r="C30" s="1"/>
      <c r="D30" s="1">
        <v>29</v>
      </c>
      <c r="E30" s="1">
        <v>36</v>
      </c>
      <c r="F30" s="1" t="s">
        <v>95</v>
      </c>
      <c r="G30" s="1" t="s">
        <v>419</v>
      </c>
      <c r="H30" s="1" t="s">
        <v>419</v>
      </c>
      <c r="I30" s="1" t="s">
        <v>419</v>
      </c>
      <c r="J30" s="1" t="s">
        <v>485</v>
      </c>
      <c r="K30" s="19" t="s">
        <v>419</v>
      </c>
      <c r="L30" s="1" t="s">
        <v>419</v>
      </c>
      <c r="M30" s="1" t="s">
        <v>419</v>
      </c>
      <c r="N30" s="1" t="s">
        <v>419</v>
      </c>
      <c r="O30" s="1">
        <v>4350</v>
      </c>
      <c r="P30" s="1">
        <v>2250</v>
      </c>
      <c r="Q30" s="1"/>
      <c r="R30" s="19" t="s">
        <v>419</v>
      </c>
      <c r="S30" s="19">
        <v>183.25401546698393</v>
      </c>
      <c r="T30" s="18" t="s">
        <v>419</v>
      </c>
      <c r="U30" s="18" t="s">
        <v>419</v>
      </c>
      <c r="V30" s="18" cm="1">
        <f t="array" ref="V30">Table2[server charge]*'Asar-2081'!AI30/100</f>
        <v>17.000088251824259</v>
      </c>
      <c r="W30" s="18" cm="1">
        <f t="array" ref="W30">Table2[DT roll charge]*'Asar-2081'!AI30/100</f>
        <v>43.311124839172663</v>
      </c>
      <c r="X30" s="18" cm="1">
        <f t="array" ref="X30">Table2[sms charge]*'Asar-2081'!AI30/100</f>
        <v>39.950207391787011</v>
      </c>
      <c r="Y30" s="18" cm="1">
        <f t="array" ref="Y30">Table2[shipment sack]*'Asar-2081'!AI30/100</f>
        <v>43.916894650545999</v>
      </c>
      <c r="Z30" s="18" cm="1">
        <f t="array" ref="Z30">Table2[tape charge]*'Asar-2081'!AI30/100</f>
        <v>3.4000176503648514</v>
      </c>
      <c r="AA30" s="18" cm="1">
        <f t="array" ref="AA30">Table2[cable tie]*'Asar-2081'!AI30/100</f>
        <v>3.5700185328830942</v>
      </c>
      <c r="AB30" s="18" cm="1">
        <f t="array" ref="AB30">Table2[audit tax]*'Asar-2081'!AI30/100</f>
        <v>3.3150172091057306</v>
      </c>
      <c r="AC30" s="18" cm="1">
        <f t="array" ref="AC30">Table2[wada tax]*'Asar-2081'!AI30/100</f>
        <v>1.1166224633406567</v>
      </c>
      <c r="AD30" s="18" cm="1">
        <f t="array" ref="AD30">Table2[2 wheeler pickup fuel]*'Asar-2081'!AI30/100</f>
        <v>59.117806895718857</v>
      </c>
      <c r="AE30" s="18" cm="1">
        <f t="array" ref="AE30">Table2[marker]*'Asar-2081'!AI30/100</f>
        <v>1.4535075455309741</v>
      </c>
      <c r="AF30">
        <v>17</v>
      </c>
      <c r="AG30" s="1">
        <v>44</v>
      </c>
      <c r="AH30" s="1">
        <v>61</v>
      </c>
      <c r="AI30" cm="1">
        <f t="array" ref="AI30">'Asar-2081'!AH30/Table2[Total order]*100</f>
        <v>2.8333480419707097E-2</v>
      </c>
      <c r="AJ30" t="str">
        <v xml:space="preserve"> </v>
      </c>
      <c r="AK30" t="s">
        <v>419</v>
      </c>
      <c r="AL30" s="18">
        <f t="shared" si="0"/>
        <v>6999.4053208972582</v>
      </c>
      <c r="AM30" s="18">
        <v>13557.5</v>
      </c>
      <c r="AN30" s="18">
        <f t="shared" si="1"/>
        <v>6558.0946791027418</v>
      </c>
    </row>
    <row r="31" spans="1:40">
      <c r="A31" s="1"/>
      <c r="B31" s="1" t="s">
        <v>374</v>
      </c>
      <c r="C31" s="1"/>
      <c r="D31" s="1">
        <v>29</v>
      </c>
      <c r="E31" s="1">
        <v>76</v>
      </c>
      <c r="F31" s="1" t="s">
        <v>96</v>
      </c>
      <c r="G31" s="1" t="s">
        <v>419</v>
      </c>
      <c r="H31" s="1" t="s">
        <v>419</v>
      </c>
      <c r="I31" s="1" t="s">
        <v>419</v>
      </c>
      <c r="J31" s="1" t="s">
        <v>485</v>
      </c>
      <c r="K31" s="19" t="s">
        <v>419</v>
      </c>
      <c r="L31" s="1" t="s">
        <v>419</v>
      </c>
      <c r="M31" s="1" t="s">
        <v>419</v>
      </c>
      <c r="N31" s="1" t="s">
        <v>419</v>
      </c>
      <c r="O31" s="1">
        <v>54550</v>
      </c>
      <c r="P31" s="1" t="s">
        <v>419</v>
      </c>
      <c r="Q31" s="1"/>
      <c r="R31" s="19" t="s">
        <v>419</v>
      </c>
      <c r="S31" s="19">
        <v>1925.669244497323</v>
      </c>
      <c r="T31" s="18" t="s">
        <v>419</v>
      </c>
      <c r="U31" s="18" t="s">
        <v>419</v>
      </c>
      <c r="V31" s="18" cm="1">
        <f t="array" ref="V31">Table2[server charge]*'Asar-2081'!AI31/100</f>
        <v>178.64027162982538</v>
      </c>
      <c r="W31" s="18" cm="1">
        <f t="array" ref="W31">Table2[DT roll charge]*'Asar-2081'!AI31/100</f>
        <v>455.12182003130613</v>
      </c>
      <c r="X31" s="18" cm="1">
        <f t="array" ref="X31">Table2[sms charge]*'Asar-2081'!AI31/100</f>
        <v>419.80463833008963</v>
      </c>
      <c r="Y31" s="18" cm="1">
        <f t="array" ref="Y31">Table2[shipment sack]*'Asar-2081'!AI31/100</f>
        <v>461.48736837704894</v>
      </c>
      <c r="Z31" s="18" cm="1">
        <f t="array" ref="Z31">Table2[tape charge]*'Asar-2081'!AI31/100</f>
        <v>35.728054325965076</v>
      </c>
      <c r="AA31" s="18" cm="1">
        <f t="array" ref="AA31">Table2[cable tie]*'Asar-2081'!AI31/100</f>
        <v>37.514457042263331</v>
      </c>
      <c r="AB31" s="18" cm="1">
        <f t="array" ref="AB31">Table2[audit tax]*'Asar-2081'!AI31/100</f>
        <v>34.834852967815948</v>
      </c>
      <c r="AC31" s="18" cm="1">
        <f t="array" ref="AC31">Table2[wada tax]*'Asar-2081'!AI31/100</f>
        <v>11.733688508219029</v>
      </c>
      <c r="AD31" s="18" cm="1">
        <f t="array" ref="AD31">Table2[2 wheeler pickup fuel]*'Asar-2081'!AI31/100</f>
        <v>621.22154459271781</v>
      </c>
      <c r="AE31" s="18" cm="1">
        <f t="array" ref="AE31">Table2[marker]*'Asar-2081'!AI31/100</f>
        <v>15.273743224350069</v>
      </c>
      <c r="AF31">
        <v>81</v>
      </c>
      <c r="AG31" s="1">
        <v>560</v>
      </c>
      <c r="AH31" s="1">
        <v>641</v>
      </c>
      <c r="AI31" cm="1">
        <f t="array" ref="AI31">'Asar-2081'!AH31/Table2[Total order]*100</f>
        <v>0.29773378604970896</v>
      </c>
      <c r="AJ31" t="str">
        <v xml:space="preserve"> </v>
      </c>
      <c r="AK31" t="s">
        <v>419</v>
      </c>
      <c r="AL31" s="18">
        <f t="shared" si="0"/>
        <v>58747.029683526933</v>
      </c>
      <c r="AM31" s="18">
        <v>141991.75</v>
      </c>
      <c r="AN31" s="18">
        <f t="shared" si="1"/>
        <v>83244.720316473074</v>
      </c>
    </row>
    <row r="32" spans="1:40">
      <c r="A32" s="1"/>
      <c r="B32" s="1" t="s">
        <v>374</v>
      </c>
      <c r="C32" s="1"/>
      <c r="D32" s="1">
        <v>29</v>
      </c>
      <c r="E32" s="1">
        <v>81</v>
      </c>
      <c r="F32" s="1" t="s">
        <v>75</v>
      </c>
      <c r="G32" s="1" t="s">
        <v>419</v>
      </c>
      <c r="H32" s="1" t="s">
        <v>419</v>
      </c>
      <c r="I32" s="1" t="s">
        <v>419</v>
      </c>
      <c r="J32" s="1" t="s">
        <v>485</v>
      </c>
      <c r="K32" s="19" t="s">
        <v>419</v>
      </c>
      <c r="L32" s="1" t="s">
        <v>419</v>
      </c>
      <c r="M32" s="1" t="s">
        <v>419</v>
      </c>
      <c r="N32" s="1">
        <v>300</v>
      </c>
      <c r="O32" s="1">
        <v>12010</v>
      </c>
      <c r="P32" s="1" t="s">
        <v>419</v>
      </c>
      <c r="Q32" s="1"/>
      <c r="R32" s="19" t="s">
        <v>419</v>
      </c>
      <c r="S32" s="19" t="s">
        <v>419</v>
      </c>
      <c r="T32" s="18" t="s">
        <v>419</v>
      </c>
      <c r="U32" s="18" t="s">
        <v>419</v>
      </c>
      <c r="V32" s="18" cm="1">
        <f t="array" ref="V32">Table2[server charge]*'Asar-2081'!AI32/100</f>
        <v>51.557644698155542</v>
      </c>
      <c r="W32" s="18" cm="1">
        <f t="array" ref="W32">Table2[DT roll charge]*'Asar-2081'!AI32/100</f>
        <v>131.35341139749087</v>
      </c>
      <c r="X32" s="18" cm="1">
        <f t="array" ref="X32">Table2[sms charge]*'Asar-2081'!AI32/100</f>
        <v>121.16046504066553</v>
      </c>
      <c r="Y32" s="18" cm="1">
        <f t="array" ref="Y32">Table2[shipment sack]*'Asar-2081'!AI32/100</f>
        <v>133.19058213690181</v>
      </c>
      <c r="Z32" s="18" cm="1">
        <f t="array" ref="Z32">Table2[tape charge]*'Asar-2081'!AI32/100</f>
        <v>10.311528939631108</v>
      </c>
      <c r="AA32" s="18" cm="1">
        <f t="array" ref="AA32">Table2[cable tie]*'Asar-2081'!AI32/100</f>
        <v>10.827105386612663</v>
      </c>
      <c r="AB32" s="18" cm="1">
        <f t="array" ref="AB32">Table2[audit tax]*'Asar-2081'!AI32/100</f>
        <v>10.05374071614033</v>
      </c>
      <c r="AC32" s="18" cm="1">
        <f t="array" ref="AC32">Table2[wada tax]*'Asar-2081'!AI32/100</f>
        <v>3.3864779625905164</v>
      </c>
      <c r="AD32" s="18" cm="1">
        <f t="array" ref="AD32">Table2[2 wheeler pickup fuel]*'Asar-2081'!AI32/100</f>
        <v>179.29170943783589</v>
      </c>
      <c r="AE32" s="18" cm="1">
        <f t="array" ref="AE32">Table2[marker]*'Asar-2081'!AI32/100</f>
        <v>4.4081786216922989</v>
      </c>
      <c r="AF32">
        <v>32</v>
      </c>
      <c r="AG32" s="1">
        <v>153</v>
      </c>
      <c r="AH32" s="1">
        <v>185</v>
      </c>
      <c r="AI32" cm="1">
        <f t="array" ref="AI32">'Asar-2081'!AH32/Table2[Total order]*100</f>
        <v>8.5929407830259236E-2</v>
      </c>
      <c r="AJ32" t="str">
        <v xml:space="preserve"> </v>
      </c>
      <c r="AK32" t="s">
        <v>419</v>
      </c>
      <c r="AL32" s="18">
        <f t="shared" si="0"/>
        <v>12965.540844337718</v>
      </c>
      <c r="AM32" s="18">
        <v>45047.5</v>
      </c>
      <c r="AN32" s="18">
        <f t="shared" si="1"/>
        <v>32081.959155662284</v>
      </c>
    </row>
    <row r="33" spans="1:40">
      <c r="A33" s="1"/>
      <c r="B33" s="1" t="s">
        <v>374</v>
      </c>
      <c r="C33" s="1"/>
      <c r="D33" s="1">
        <v>29</v>
      </c>
      <c r="E33" s="1">
        <v>84</v>
      </c>
      <c r="F33" s="1" t="s">
        <v>97</v>
      </c>
      <c r="G33" s="1" t="s">
        <v>419</v>
      </c>
      <c r="H33" s="1" t="s">
        <v>419</v>
      </c>
      <c r="I33" s="1" t="s">
        <v>419</v>
      </c>
      <c r="J33" s="1" t="s">
        <v>485</v>
      </c>
      <c r="K33" s="19" t="s">
        <v>419</v>
      </c>
      <c r="L33" s="1" t="s">
        <v>419</v>
      </c>
      <c r="M33" s="1" t="s">
        <v>419</v>
      </c>
      <c r="N33" s="1" t="s">
        <v>419</v>
      </c>
      <c r="O33" s="1">
        <v>7040</v>
      </c>
      <c r="P33" s="1" t="s">
        <v>419</v>
      </c>
      <c r="Q33" s="1"/>
      <c r="R33" s="19" t="s">
        <v>419</v>
      </c>
      <c r="S33" s="19" t="s">
        <v>419</v>
      </c>
      <c r="T33" s="18" t="s">
        <v>419</v>
      </c>
      <c r="U33" s="18" t="s">
        <v>419</v>
      </c>
      <c r="V33" s="18" cm="1">
        <f t="array" ref="V33">Table2[server charge]*'Asar-2081'!AI33/100</f>
        <v>29.819826933527793</v>
      </c>
      <c r="W33" s="18" cm="1">
        <f t="array" ref="W33">Table2[DT roll charge]*'Asar-2081'!AI33/100</f>
        <v>75.971973078548757</v>
      </c>
      <c r="X33" s="18" cm="1">
        <f t="array" ref="X33">Table2[sms charge]*'Asar-2081'!AI33/100</f>
        <v>70.07659329379031</v>
      </c>
      <c r="Y33" s="18" cm="1">
        <f t="array" ref="Y33">Table2[shipment sack]*'Asar-2081'!AI33/100</f>
        <v>77.03455291161346</v>
      </c>
      <c r="Z33" s="18" cm="1">
        <f t="array" ref="Z33">Table2[tape charge]*'Asar-2081'!AI33/100</f>
        <v>5.9639653867055582</v>
      </c>
      <c r="AA33" s="18" cm="1">
        <f t="array" ref="AA33">Table2[cable tie]*'Asar-2081'!AI33/100</f>
        <v>6.2621636560408369</v>
      </c>
      <c r="AB33" s="18" cm="1">
        <f t="array" ref="AB33">Table2[audit tax]*'Asar-2081'!AI33/100</f>
        <v>5.8148662520379197</v>
      </c>
      <c r="AC33" s="18" cm="1">
        <f t="array" ref="AC33">Table2[wada tax]*'Asar-2081'!AI33/100</f>
        <v>1.9586656324172174</v>
      </c>
      <c r="AD33" s="18" cm="1">
        <f t="array" ref="AD33">Table2[2 wheeler pickup fuel]*'Asar-2081'!AI33/100</f>
        <v>103.6984481613429</v>
      </c>
      <c r="AE33" s="18" cm="1">
        <f t="array" ref="AE33">Table2[marker]*'Asar-2081'!AI33/100</f>
        <v>2.5495952028166262</v>
      </c>
      <c r="AF33">
        <v>19</v>
      </c>
      <c r="AG33" s="1">
        <v>88</v>
      </c>
      <c r="AH33" s="1">
        <v>107</v>
      </c>
      <c r="AI33" cm="1">
        <f t="array" ref="AI33">'Asar-2081'!AH33/Table2[Total order]*100</f>
        <v>4.9699711555879655E-2</v>
      </c>
      <c r="AJ33" t="str">
        <v xml:space="preserve"> </v>
      </c>
      <c r="AK33" t="s">
        <v>419</v>
      </c>
      <c r="AL33" s="18">
        <f t="shared" si="0"/>
        <v>7419.1506505088419</v>
      </c>
      <c r="AM33" s="18">
        <v>24344.5</v>
      </c>
      <c r="AN33" s="18">
        <f t="shared" si="1"/>
        <v>16925.34934949116</v>
      </c>
    </row>
    <row r="34" spans="1:40">
      <c r="A34" s="1"/>
      <c r="B34" s="1" t="s">
        <v>374</v>
      </c>
      <c r="C34" s="1"/>
      <c r="D34" s="1">
        <v>29</v>
      </c>
      <c r="E34" s="1">
        <v>24</v>
      </c>
      <c r="F34" s="1" t="s">
        <v>98</v>
      </c>
      <c r="G34" s="1" t="s">
        <v>419</v>
      </c>
      <c r="H34" s="1" t="s">
        <v>419</v>
      </c>
      <c r="I34" s="1" t="s">
        <v>419</v>
      </c>
      <c r="J34" s="1" t="s">
        <v>485</v>
      </c>
      <c r="K34" s="19" t="s">
        <v>419</v>
      </c>
      <c r="L34" s="1" t="s">
        <v>419</v>
      </c>
      <c r="M34" s="1" t="s">
        <v>419</v>
      </c>
      <c r="N34" s="1">
        <v>250</v>
      </c>
      <c r="O34" s="1">
        <v>12800</v>
      </c>
      <c r="P34" s="1" t="s">
        <v>419</v>
      </c>
      <c r="Q34" s="1"/>
      <c r="R34" s="19" t="s">
        <v>419</v>
      </c>
      <c r="S34" s="19">
        <v>468.64961332540156</v>
      </c>
      <c r="T34" s="18" t="s">
        <v>419</v>
      </c>
      <c r="U34" s="18" t="s">
        <v>419</v>
      </c>
      <c r="V34" s="18" cm="1">
        <f t="array" ref="V34">Table2[server charge]*'Asar-2081'!AI34/100</f>
        <v>43.475635529255477</v>
      </c>
      <c r="W34" s="18" cm="1">
        <f t="array" ref="W34">Table2[DT roll charge]*'Asar-2081'!AI34/100</f>
        <v>110.76287663788418</v>
      </c>
      <c r="X34" s="18" cm="1">
        <f t="array" ref="X34">Table2[sms charge]*'Asar-2081'!AI34/100</f>
        <v>102.16774349375038</v>
      </c>
      <c r="Y34" s="18" cm="1">
        <f t="array" ref="Y34">Table2[shipment sack]*'Asar-2081'!AI34/100</f>
        <v>112.31205845057666</v>
      </c>
      <c r="Z34" s="18" cm="1">
        <f t="array" ref="Z34">Table2[tape charge]*'Asar-2081'!AI34/100</f>
        <v>8.6951271058510962</v>
      </c>
      <c r="AA34" s="18" cm="1">
        <f t="array" ref="AA34">Table2[cable tie]*'Asar-2081'!AI34/100</f>
        <v>9.1298834611436508</v>
      </c>
      <c r="AB34" s="18" cm="1">
        <f t="array" ref="AB34">Table2[audit tax]*'Asar-2081'!AI34/100</f>
        <v>8.4777489282048197</v>
      </c>
      <c r="AC34" s="18" cm="1">
        <f t="array" ref="AC34">Table2[wada tax]*'Asar-2081'!AI34/100</f>
        <v>2.8556246603465976</v>
      </c>
      <c r="AD34" s="18" cm="1">
        <f t="array" ref="AD34">Table2[2 wheeler pickup fuel]*'Asar-2081'!AI34/100</f>
        <v>151.18652255298593</v>
      </c>
      <c r="AE34" s="18" cm="1">
        <f t="array" ref="AE34">Table2[marker]*'Asar-2081'!AI34/100</f>
        <v>3.7171668377513436</v>
      </c>
      <c r="AF34">
        <v>25</v>
      </c>
      <c r="AG34" s="1">
        <v>131</v>
      </c>
      <c r="AH34" s="1">
        <v>156</v>
      </c>
      <c r="AI34" cm="1">
        <f t="array" ref="AI34">'Asar-2081'!AH34/Table2[Total order]*100</f>
        <v>7.2459392548759133E-2</v>
      </c>
      <c r="AJ34" t="str">
        <v xml:space="preserve"> </v>
      </c>
      <c r="AK34" t="s">
        <v>419</v>
      </c>
      <c r="AL34" s="18">
        <f t="shared" si="0"/>
        <v>14071.43000098315</v>
      </c>
      <c r="AM34" s="18">
        <v>34056.25</v>
      </c>
      <c r="AN34" s="18">
        <f t="shared" si="1"/>
        <v>19984.81999901685</v>
      </c>
    </row>
    <row r="35" spans="1:40">
      <c r="A35" s="1"/>
      <c r="B35" s="1"/>
      <c r="C35" s="1"/>
      <c r="D35" s="1"/>
      <c r="E35" s="1">
        <v>21</v>
      </c>
      <c r="F35" s="1" t="s">
        <v>5</v>
      </c>
      <c r="G35" s="1" t="s">
        <v>419</v>
      </c>
      <c r="H35" s="1" t="s">
        <v>419</v>
      </c>
      <c r="I35" s="1" t="s">
        <v>419</v>
      </c>
      <c r="J35" s="1" t="s">
        <v>419</v>
      </c>
      <c r="K35" s="19">
        <v>1218.8000000000029</v>
      </c>
      <c r="L35" s="1" t="s">
        <v>419</v>
      </c>
      <c r="M35" s="1" t="s">
        <v>419</v>
      </c>
      <c r="N35" s="1">
        <v>681</v>
      </c>
      <c r="O35" s="1">
        <v>68070</v>
      </c>
      <c r="P35" s="1" t="s">
        <v>419</v>
      </c>
      <c r="Q35" s="1"/>
      <c r="R35" s="19" t="s">
        <v>419</v>
      </c>
      <c r="S35" s="19">
        <v>4039.4483643361127</v>
      </c>
      <c r="T35" s="18">
        <v>1489.1287107423973</v>
      </c>
      <c r="U35" s="18">
        <v>13468.055178505469</v>
      </c>
      <c r="V35" s="18" cm="1">
        <f t="array" ref="V35">Table2[server charge]*'Asar-2081'!AI35/100</f>
        <v>319.10001718588154</v>
      </c>
      <c r="W35" s="18" cm="1">
        <f t="array" ref="W35">Table2[DT roll charge]*'Asar-2081'!AI35/100</f>
        <v>812.97111378447039</v>
      </c>
      <c r="X35" s="18" cm="1">
        <f t="array" ref="X35">Table2[sms charge]*'Asar-2081'!AI35/100</f>
        <v>749.88504038682163</v>
      </c>
      <c r="Y35" s="18" cm="1">
        <f t="array" ref="Y35">Table2[shipment sack]*'Asar-2081'!AI35/100</f>
        <v>824.34171106352733</v>
      </c>
      <c r="Z35" s="18" cm="1">
        <f t="array" ref="Z35">Table2[tape charge]*'Asar-2081'!AI35/100</f>
        <v>63.820003437176311</v>
      </c>
      <c r="AA35" s="18" cm="1">
        <f t="array" ref="AA35">Table2[cable tie]*'Asar-2081'!AI35/100</f>
        <v>67.011003609035129</v>
      </c>
      <c r="AB35" s="18" cm="1">
        <f t="array" ref="AB35">Table2[audit tax]*'Asar-2081'!AI35/100</f>
        <v>62.224503351246902</v>
      </c>
      <c r="AC35" s="18" cm="1">
        <f t="array" ref="AC35">Table2[wada tax]*'Asar-2081'!AI35/100</f>
        <v>20.959552795492655</v>
      </c>
      <c r="AD35" s="18" cm="1">
        <f t="array" ref="AD35">Table2[2 wheeler pickup fuel]*'Asar-2081'!AI35/100</f>
        <v>1109.6703097639031</v>
      </c>
      <c r="AE35" s="18" cm="1">
        <f t="array" ref="AE35">Table2[marker]*'Asar-2081'!AI35/100</f>
        <v>27.283051469392873</v>
      </c>
      <c r="AF35">
        <v>105</v>
      </c>
      <c r="AG35" s="1">
        <v>1040</v>
      </c>
      <c r="AH35" s="1">
        <v>1145</v>
      </c>
      <c r="AI35" cm="1">
        <f t="array" ref="AI35">'Asar-2081'!AH35/Table2[Total order]*100</f>
        <v>0.53183336197646924</v>
      </c>
      <c r="AJ35">
        <v>679</v>
      </c>
      <c r="AK35">
        <v>1.1097491215167117</v>
      </c>
      <c r="AL35" s="18">
        <f t="shared" si="0"/>
        <v>93023.698560430916</v>
      </c>
      <c r="AM35" s="18">
        <v>229505</v>
      </c>
      <c r="AN35" s="18">
        <f t="shared" si="1"/>
        <v>136481.3014395691</v>
      </c>
    </row>
    <row r="36" spans="1:40">
      <c r="A36" s="1" t="s">
        <v>5</v>
      </c>
      <c r="B36" s="1" t="s">
        <v>374</v>
      </c>
      <c r="C36" s="1">
        <v>21</v>
      </c>
      <c r="D36" s="1">
        <v>44</v>
      </c>
      <c r="E36" s="1">
        <v>63</v>
      </c>
      <c r="F36" s="1" t="s">
        <v>99</v>
      </c>
      <c r="G36" s="1" t="s">
        <v>419</v>
      </c>
      <c r="H36" s="1" t="s">
        <v>419</v>
      </c>
      <c r="I36" s="1" t="s">
        <v>419</v>
      </c>
      <c r="J36" s="1" t="s">
        <v>419</v>
      </c>
      <c r="K36" s="19" t="s">
        <v>419</v>
      </c>
      <c r="L36" s="1" t="s">
        <v>419</v>
      </c>
      <c r="M36" s="1" t="s">
        <v>419</v>
      </c>
      <c r="N36" s="1">
        <v>400</v>
      </c>
      <c r="O36" s="1">
        <v>27450</v>
      </c>
      <c r="P36" s="1" t="s">
        <v>419</v>
      </c>
      <c r="Q36" s="1"/>
      <c r="R36" s="19" t="s">
        <v>419</v>
      </c>
      <c r="S36" s="19">
        <v>1150.096215522771</v>
      </c>
      <c r="T36" s="18">
        <v>423.97900410656905</v>
      </c>
      <c r="U36" s="18">
        <v>3834.5729154522123</v>
      </c>
      <c r="V36" s="18" cm="1">
        <f t="array" ref="V36">Table2[server charge]*'Asar-2081'!AI36/100</f>
        <v>90.852930657290287</v>
      </c>
      <c r="W36" s="18" cm="1">
        <f t="array" ref="W36">Table2[DT roll charge]*'Asar-2081'!AI36/100</f>
        <v>231.46601143557848</v>
      </c>
      <c r="X36" s="18" cm="1">
        <f t="array" ref="X36">Table2[sms charge]*'Asar-2081'!AI36/100</f>
        <v>213.50438704463221</v>
      </c>
      <c r="Y36" s="18" cm="1">
        <f t="array" ref="Y36">Table2[shipment sack]*'Asar-2081'!AI36/100</f>
        <v>234.70340419799996</v>
      </c>
      <c r="Z36" s="18" cm="1">
        <f t="array" ref="Z36">Table2[tape charge]*'Asar-2081'!AI36/100</f>
        <v>18.170586131458059</v>
      </c>
      <c r="AA36" s="18" cm="1">
        <f t="array" ref="AA36">Table2[cable tie]*'Asar-2081'!AI36/100</f>
        <v>19.079115438030964</v>
      </c>
      <c r="AB36" s="18" cm="1">
        <f t="array" ref="AB36">Table2[audit tax]*'Asar-2081'!AI36/100</f>
        <v>17.716321478171608</v>
      </c>
      <c r="AC36" s="18" cm="1">
        <f t="array" ref="AC36">Table2[wada tax]*'Asar-2081'!AI36/100</f>
        <v>5.9675233286730176</v>
      </c>
      <c r="AD36" s="18" cm="1">
        <f t="array" ref="AD36">Table2[2 wheeler pickup fuel]*'Asar-2081'!AI36/100</f>
        <v>315.94106636072701</v>
      </c>
      <c r="AE36" s="18" cm="1">
        <f t="array" ref="AE36">Table2[marker]*'Asar-2081'!AI36/100</f>
        <v>7.7679255711983206</v>
      </c>
      <c r="AF36">
        <v>49</v>
      </c>
      <c r="AG36" s="1">
        <v>277</v>
      </c>
      <c r="AH36" s="1">
        <v>326</v>
      </c>
      <c r="AI36" cm="1">
        <f t="array" ref="AI36">'Asar-2081'!AH36/Table2[Total order]*100</f>
        <v>0.15142155109548383</v>
      </c>
      <c r="AJ36" t="str">
        <v xml:space="preserve"> </v>
      </c>
      <c r="AK36" t="s">
        <v>419</v>
      </c>
      <c r="AL36" s="18">
        <f t="shared" si="0"/>
        <v>34413.817406725306</v>
      </c>
      <c r="AM36" s="18">
        <v>96677.5</v>
      </c>
      <c r="AN36" s="18">
        <f t="shared" si="1"/>
        <v>62263.682593274694</v>
      </c>
    </row>
    <row r="37" spans="1:40">
      <c r="A37" s="1"/>
      <c r="B37" s="1" t="s">
        <v>374</v>
      </c>
      <c r="C37" s="1"/>
      <c r="D37" s="1">
        <v>44</v>
      </c>
      <c r="E37" s="1">
        <v>301</v>
      </c>
      <c r="F37" s="1" t="s">
        <v>100</v>
      </c>
      <c r="G37" s="1" t="s">
        <v>419</v>
      </c>
      <c r="H37" s="1" t="s">
        <v>419</v>
      </c>
      <c r="I37" s="1" t="s">
        <v>419</v>
      </c>
      <c r="J37" s="1" t="s">
        <v>419</v>
      </c>
      <c r="K37" s="19" t="s">
        <v>419</v>
      </c>
      <c r="L37" s="1" t="s">
        <v>419</v>
      </c>
      <c r="M37" s="1" t="s">
        <v>419</v>
      </c>
      <c r="N37" s="1">
        <v>300</v>
      </c>
      <c r="O37" s="1">
        <v>7400</v>
      </c>
      <c r="P37" s="1" t="s">
        <v>419</v>
      </c>
      <c r="Q37" s="1"/>
      <c r="R37" s="19" t="s">
        <v>419</v>
      </c>
      <c r="S37" s="19">
        <v>310.45542014111606</v>
      </c>
      <c r="T37" s="18">
        <v>114.4483201269266</v>
      </c>
      <c r="U37" s="18">
        <v>1035.0994372999835</v>
      </c>
      <c r="V37" s="18" cm="1">
        <f t="array" ref="V37">Table2[server charge]*'Asar-2081'!AI37/100</f>
        <v>24.524717478041552</v>
      </c>
      <c r="W37" s="18" cm="1">
        <f t="array" ref="W37">Table2[DT roll charge]*'Asar-2081'!AI37/100</f>
        <v>62.481622718806463</v>
      </c>
      <c r="X37" s="18" cm="1">
        <f t="array" ref="X37">Table2[sms charge]*'Asar-2081'!AI37/100</f>
        <v>57.633086073397642</v>
      </c>
      <c r="Y37" s="18" cm="1">
        <f t="array" ref="Y37">Table2[shipment sack]*'Asar-2081'!AI37/100</f>
        <v>63.355520151607344</v>
      </c>
      <c r="Z37" s="18" cm="1">
        <f t="array" ref="Z37">Table2[tape charge]*'Asar-2081'!AI37/100</f>
        <v>4.9049434956083102</v>
      </c>
      <c r="AA37" s="18" cm="1">
        <f t="array" ref="AA37">Table2[cable tie]*'Asar-2081'!AI37/100</f>
        <v>5.1501906703887252</v>
      </c>
      <c r="AB37" s="18" cm="1">
        <f t="array" ref="AB37">Table2[audit tax]*'Asar-2081'!AI37/100</f>
        <v>4.7823199082181027</v>
      </c>
      <c r="AC37" s="18" cm="1">
        <f t="array" ref="AC37">Table2[wada tax]*'Asar-2081'!AI37/100</f>
        <v>1.6108651930160292</v>
      </c>
      <c r="AD37" s="18" cm="1">
        <f t="array" ref="AD37">Table2[2 wheeler pickup fuel]*'Asar-2081'!AI37/100</f>
        <v>85.284705029889494</v>
      </c>
      <c r="AE37" s="18" cm="1">
        <f t="array" ref="AE37">Table2[marker]*'Asar-2081'!AI37/100</f>
        <v>2.0968633443725526</v>
      </c>
      <c r="AF37">
        <v>13</v>
      </c>
      <c r="AG37" s="1">
        <v>75</v>
      </c>
      <c r="AH37" s="1">
        <v>88</v>
      </c>
      <c r="AI37" cm="1">
        <f t="array" ref="AI37">'Asar-2081'!AH37/Table2[Total order]*100</f>
        <v>4.0874529130069254E-2</v>
      </c>
      <c r="AJ37" t="str">
        <v xml:space="preserve"> </v>
      </c>
      <c r="AK37" t="s">
        <v>419</v>
      </c>
      <c r="AL37" s="18">
        <f t="shared" si="0"/>
        <v>9471.828011631369</v>
      </c>
      <c r="AM37" s="18">
        <v>25700</v>
      </c>
      <c r="AN37" s="18">
        <f t="shared" si="1"/>
        <v>16228.171988368631</v>
      </c>
    </row>
    <row r="38" spans="1:40">
      <c r="A38" s="1" t="s">
        <v>293</v>
      </c>
      <c r="B38" s="1"/>
      <c r="C38" s="1"/>
      <c r="D38" s="1"/>
      <c r="E38" s="1">
        <v>23</v>
      </c>
      <c r="F38" s="1" t="s">
        <v>6</v>
      </c>
      <c r="G38" s="1" t="s">
        <v>422</v>
      </c>
      <c r="H38" s="1" t="s">
        <v>419</v>
      </c>
      <c r="I38" s="1" t="s">
        <v>419</v>
      </c>
      <c r="J38" s="1" t="s">
        <v>419</v>
      </c>
      <c r="K38" s="19">
        <v>1811.2049999999872</v>
      </c>
      <c r="L38" s="1">
        <v>11000</v>
      </c>
      <c r="M38" s="1">
        <v>2810</v>
      </c>
      <c r="N38" s="1">
        <v>681</v>
      </c>
      <c r="O38" s="1">
        <v>161105</v>
      </c>
      <c r="P38" s="1">
        <v>5437.5</v>
      </c>
      <c r="Q38" s="1"/>
      <c r="R38" s="19" t="s">
        <v>419</v>
      </c>
      <c r="S38" s="19">
        <v>3651.824573150318</v>
      </c>
      <c r="T38" s="18">
        <v>3718.4418774655105</v>
      </c>
      <c r="U38" s="18">
        <v>33630.525032858808</v>
      </c>
      <c r="V38" s="18" cm="1">
        <f t="array" ref="V38">Table2[server charge]*'Asar-2081'!AI38/100</f>
        <v>759.98755184794686</v>
      </c>
      <c r="W38" s="18" cm="1">
        <f t="array" ref="W38">Table2[DT roll charge]*'Asar-2081'!AI38/100</f>
        <v>1936.2202858430142</v>
      </c>
      <c r="X38" s="18" cm="1">
        <f t="array" ref="X38">Table2[sms charge]*'Asar-2081'!AI38/100</f>
        <v>1785.9707468426752</v>
      </c>
      <c r="Y38" s="18" cm="1">
        <f t="array" ref="Y38">Table2[shipment sack]*'Asar-2081'!AI38/100</f>
        <v>1963.301175607196</v>
      </c>
      <c r="Z38" s="18" cm="1">
        <f t="array" ref="Z38">Table2[tape charge]*'Asar-2081'!AI38/100</f>
        <v>151.99751036958935</v>
      </c>
      <c r="AA38" s="18" cm="1">
        <f t="array" ref="AA38">Table2[cable tie]*'Asar-2081'!AI38/100</f>
        <v>159.59738588806883</v>
      </c>
      <c r="AB38" s="18" cm="1">
        <f t="array" ref="AB38">Table2[audit tax]*'Asar-2081'!AI38/100</f>
        <v>148.19757261034962</v>
      </c>
      <c r="AC38" s="18" cm="1">
        <f t="array" ref="AC38">Table2[wada tax]*'Asar-2081'!AI38/100</f>
        <v>49.918515697212641</v>
      </c>
      <c r="AD38" s="18" cm="1">
        <f t="array" ref="AD38">Table2[2 wheeler pickup fuel]*'Asar-2081'!AI38/100</f>
        <v>2642.8567115512351</v>
      </c>
      <c r="AE38" s="18" cm="1">
        <f t="array" ref="AE38">Table2[marker]*'Asar-2081'!AI38/100</f>
        <v>64.978935682999449</v>
      </c>
      <c r="AF38">
        <v>309</v>
      </c>
      <c r="AG38" s="1">
        <v>2418</v>
      </c>
      <c r="AH38" s="1">
        <v>2727</v>
      </c>
      <c r="AI38" cm="1">
        <f t="array" ref="AI38">'Asar-2081'!AH38/Table2[Total order]*100</f>
        <v>1.266645919746578</v>
      </c>
      <c r="AJ38">
        <v>1527</v>
      </c>
      <c r="AK38">
        <v>2.4957097327776414</v>
      </c>
      <c r="AL38" s="18">
        <f t="shared" si="0"/>
        <v>233508.52287541487</v>
      </c>
      <c r="AM38" s="18">
        <v>411337</v>
      </c>
      <c r="AN38" s="18">
        <f t="shared" si="1"/>
        <v>177828.47712458513</v>
      </c>
    </row>
    <row r="39" spans="1:40">
      <c r="A39" s="1" t="s">
        <v>6</v>
      </c>
      <c r="B39" s="1" t="s">
        <v>374</v>
      </c>
      <c r="C39" s="1">
        <v>23</v>
      </c>
      <c r="D39" s="1">
        <v>87</v>
      </c>
      <c r="E39" s="1">
        <v>216</v>
      </c>
      <c r="F39" s="1" t="s">
        <v>101</v>
      </c>
      <c r="G39" s="1" t="s">
        <v>422</v>
      </c>
      <c r="H39" s="1" t="s">
        <v>419</v>
      </c>
      <c r="I39" s="1" t="s">
        <v>419</v>
      </c>
      <c r="J39" s="1" t="s">
        <v>419</v>
      </c>
      <c r="K39" s="19" t="s">
        <v>419</v>
      </c>
      <c r="L39" s="1" t="s">
        <v>419</v>
      </c>
      <c r="M39" s="1" t="s">
        <v>419</v>
      </c>
      <c r="N39" s="1" t="s">
        <v>419</v>
      </c>
      <c r="O39" s="1">
        <v>3930</v>
      </c>
      <c r="P39" s="1" t="s">
        <v>419</v>
      </c>
      <c r="Q39" s="1"/>
      <c r="R39" s="19" t="s">
        <v>419</v>
      </c>
      <c r="S39" s="19">
        <v>95.078674255105454</v>
      </c>
      <c r="T39" s="18">
        <v>96.813118188504305</v>
      </c>
      <c r="U39" s="18">
        <v>875.60222857828217</v>
      </c>
      <c r="V39" s="18" cm="1">
        <f t="array" ref="V39">Table2[server charge]*'Asar-2081'!AI39/100</f>
        <v>19.786987965238069</v>
      </c>
      <c r="W39" s="18" cm="1">
        <f t="array" ref="W39">Table2[DT roll charge]*'Asar-2081'!AI39/100</f>
        <v>50.411309239037024</v>
      </c>
      <c r="X39" s="18" cm="1">
        <f t="array" ref="X39">Table2[sms charge]*'Asar-2081'!AI39/100</f>
        <v>46.49942171830947</v>
      </c>
      <c r="Y39" s="18" cm="1">
        <f t="array" ref="Y39">Table2[shipment sack]*'Asar-2081'!AI39/100</f>
        <v>51.116385576865014</v>
      </c>
      <c r="Z39" s="18" cm="1">
        <f t="array" ref="Z39">Table2[tape charge]*'Asar-2081'!AI39/100</f>
        <v>3.9573975930476144</v>
      </c>
      <c r="AA39" s="18" cm="1">
        <f t="array" ref="AA39">Table2[cable tie]*'Asar-2081'!AI39/100</f>
        <v>4.155267472699995</v>
      </c>
      <c r="AB39" s="18" cm="1">
        <f t="array" ref="AB39">Table2[audit tax]*'Asar-2081'!AI39/100</f>
        <v>3.8584626532214235</v>
      </c>
      <c r="AC39" s="18" cm="1">
        <f t="array" ref="AC39">Table2[wada tax]*'Asar-2081'!AI39/100</f>
        <v>1.2996753261833873</v>
      </c>
      <c r="AD39" s="18" cm="1">
        <f t="array" ref="AD39">Table2[2 wheeler pickup fuel]*'Asar-2081'!AI39/100</f>
        <v>68.809250649115398</v>
      </c>
      <c r="AE39" s="18" cm="1">
        <f t="array" ref="AE39">Table2[marker]*'Asar-2081'!AI39/100</f>
        <v>1.6917874710278551</v>
      </c>
      <c r="AF39">
        <v>16</v>
      </c>
      <c r="AG39" s="1">
        <v>55</v>
      </c>
      <c r="AH39" s="1">
        <v>71</v>
      </c>
      <c r="AI39" cm="1">
        <f t="array" ref="AI39">'Asar-2081'!AH39/Table2[Total order]*100</f>
        <v>3.2978313275396784E-2</v>
      </c>
      <c r="AJ39" t="str">
        <v xml:space="preserve"> </v>
      </c>
      <c r="AK39" t="s">
        <v>419</v>
      </c>
      <c r="AL39" s="18">
        <f t="shared" si="0"/>
        <v>5249.0799666866378</v>
      </c>
      <c r="AM39" s="18">
        <v>17350</v>
      </c>
      <c r="AN39" s="18">
        <f t="shared" si="1"/>
        <v>12100.920033313363</v>
      </c>
    </row>
    <row r="40" spans="1:40">
      <c r="A40" s="1"/>
      <c r="B40" s="1" t="s">
        <v>374</v>
      </c>
      <c r="C40" s="1"/>
      <c r="D40" s="1">
        <v>87</v>
      </c>
      <c r="E40" s="1">
        <v>214</v>
      </c>
      <c r="F40" s="1" t="s">
        <v>102</v>
      </c>
      <c r="G40" s="1" t="s">
        <v>422</v>
      </c>
      <c r="H40" s="1" t="s">
        <v>419</v>
      </c>
      <c r="I40" s="1" t="s">
        <v>419</v>
      </c>
      <c r="J40" s="1" t="s">
        <v>419</v>
      </c>
      <c r="K40" s="19" t="s">
        <v>419</v>
      </c>
      <c r="L40" s="1" t="s">
        <v>419</v>
      </c>
      <c r="M40" s="1" t="s">
        <v>419</v>
      </c>
      <c r="N40" s="1" t="s">
        <v>419</v>
      </c>
      <c r="O40" s="1">
        <v>12805</v>
      </c>
      <c r="P40" s="1" t="s">
        <v>419</v>
      </c>
      <c r="Q40" s="1"/>
      <c r="R40" s="19" t="s">
        <v>419</v>
      </c>
      <c r="S40" s="19">
        <v>253.09675259457649</v>
      </c>
      <c r="T40" s="18">
        <v>257.71379348770864</v>
      </c>
      <c r="U40" s="18">
        <v>2330.8284676238777</v>
      </c>
      <c r="V40" s="18" cm="1">
        <f t="array" ref="V40">Table2[server charge]*'Asar-2081'!AI40/100</f>
        <v>52.672404583521057</v>
      </c>
      <c r="W40" s="18" cm="1">
        <f t="array" ref="W40">Table2[DT roll charge]*'Asar-2081'!AI40/100</f>
        <v>134.19348515743661</v>
      </c>
      <c r="X40" s="18" cm="1">
        <f t="array" ref="X40">Table2[sms charge]*'Asar-2081'!AI40/100</f>
        <v>123.78015077127449</v>
      </c>
      <c r="Y40" s="18" cm="1">
        <f t="array" ref="Y40">Table2[shipment sack]*'Asar-2081'!AI40/100</f>
        <v>136.07037850742938</v>
      </c>
      <c r="Z40" s="18" cm="1">
        <f t="array" ref="Z40">Table2[tape charge]*'Asar-2081'!AI40/100</f>
        <v>10.534480916704213</v>
      </c>
      <c r="AA40" s="18" cm="1">
        <f t="array" ref="AA40">Table2[cable tie]*'Asar-2081'!AI40/100</f>
        <v>11.061204962539422</v>
      </c>
      <c r="AB40" s="18" cm="1">
        <f t="array" ref="AB40">Table2[audit tax]*'Asar-2081'!AI40/100</f>
        <v>10.271118893786607</v>
      </c>
      <c r="AC40" s="18" cm="1">
        <f t="array" ref="AC40">Table2[wada tax]*'Asar-2081'!AI40/100</f>
        <v>3.4596991077276082</v>
      </c>
      <c r="AD40" s="18" cm="1">
        <f t="array" ref="AD40">Table2[2 wheeler pickup fuel]*'Asar-2081'!AI40/100</f>
        <v>183.16828693919447</v>
      </c>
      <c r="AE40" s="18" cm="1">
        <f t="array" ref="AE40">Table2[marker]*'Asar-2081'!AI40/100</f>
        <v>4.5034905918910502</v>
      </c>
      <c r="AF40">
        <v>14</v>
      </c>
      <c r="AG40" s="1">
        <v>175</v>
      </c>
      <c r="AH40" s="1">
        <v>189</v>
      </c>
      <c r="AI40" cm="1">
        <f t="array" ref="AI40">'Asar-2081'!AH40/Table2[Total order]*100</f>
        <v>8.7787340972535099E-2</v>
      </c>
      <c r="AJ40" t="str">
        <v xml:space="preserve"> </v>
      </c>
      <c r="AK40" t="s">
        <v>419</v>
      </c>
      <c r="AL40" s="18">
        <f t="shared" si="0"/>
        <v>16316.353714137667</v>
      </c>
      <c r="AM40" s="18">
        <v>42835</v>
      </c>
      <c r="AN40" s="18">
        <f t="shared" si="1"/>
        <v>26518.646285862334</v>
      </c>
    </row>
    <row r="41" spans="1:40">
      <c r="A41" s="1" t="s">
        <v>293</v>
      </c>
      <c r="B41" s="1"/>
      <c r="C41" s="1"/>
      <c r="D41" s="1"/>
      <c r="E41" s="1">
        <v>28</v>
      </c>
      <c r="F41" s="1" t="s">
        <v>7</v>
      </c>
      <c r="G41" s="1" t="s">
        <v>422</v>
      </c>
      <c r="H41" s="1" t="s">
        <v>419</v>
      </c>
      <c r="I41" s="1" t="s">
        <v>419</v>
      </c>
      <c r="J41" s="1" t="s">
        <v>485</v>
      </c>
      <c r="K41" s="19">
        <v>3129.539999999979</v>
      </c>
      <c r="L41" s="1">
        <v>17000</v>
      </c>
      <c r="M41" s="1">
        <v>1950</v>
      </c>
      <c r="N41" s="1">
        <v>1020</v>
      </c>
      <c r="O41" s="1">
        <v>272610</v>
      </c>
      <c r="P41" s="1">
        <v>8875</v>
      </c>
      <c r="Q41" s="1"/>
      <c r="R41" s="19">
        <v>6771</v>
      </c>
      <c r="S41" s="19">
        <v>2660</v>
      </c>
      <c r="T41" s="18">
        <v>5509.338563373376</v>
      </c>
      <c r="U41" s="18">
        <v>49827.845795538131</v>
      </c>
      <c r="V41" s="18" cm="1">
        <f t="array" ref="V41">Table2[server charge]*'Asar-2081'!AI41/100</f>
        <v>1336.5971025532644</v>
      </c>
      <c r="W41" s="18" cm="1">
        <f t="array" ref="W41">Table2[DT roll charge]*'Asar-2081'!AI41/100</f>
        <v>3405.2484381749523</v>
      </c>
      <c r="X41" s="18" cm="1">
        <f t="array" ref="X41">Table2[sms charge]*'Asar-2081'!AI41/100</f>
        <v>3141.0031910001721</v>
      </c>
      <c r="Y41" s="18" cm="1">
        <f t="array" ref="Y41">Table2[shipment sack]*'Asar-2081'!AI41/100</f>
        <v>3452.8758482625999</v>
      </c>
      <c r="Z41" s="18" cm="1">
        <f t="array" ref="Z41">Table2[tape charge]*'Asar-2081'!AI41/100</f>
        <v>267.31942051065289</v>
      </c>
      <c r="AA41" s="18" cm="1">
        <f t="array" ref="AA41">Table2[cable tie]*'Asar-2081'!AI41/100</f>
        <v>280.68539153618553</v>
      </c>
      <c r="AB41" s="18" cm="1">
        <f t="array" ref="AB41">Table2[audit tax]*'Asar-2081'!AI41/100</f>
        <v>260.63643499788657</v>
      </c>
      <c r="AC41" s="18" cm="1">
        <f t="array" ref="AC41">Table2[wada tax]*'Asar-2081'!AI41/100</f>
        <v>87.7921530193736</v>
      </c>
      <c r="AD41" s="18" cm="1">
        <f t="array" ref="AD41">Table2[2 wheeler pickup fuel]*'Asar-2081'!AI41/100</f>
        <v>4648.0164241289776</v>
      </c>
      <c r="AE41" s="18" cm="1">
        <f t="array" ref="AE41">Table2[marker]*'Asar-2081'!AI41/100</f>
        <v>114.27905226830411</v>
      </c>
      <c r="AF41">
        <v>538</v>
      </c>
      <c r="AG41" s="1">
        <v>4258</v>
      </c>
      <c r="AH41" s="1">
        <v>4796</v>
      </c>
      <c r="AI41" cm="1">
        <f t="array" ref="AI41">'Asar-2081'!AH41/Table2[Total order]*100</f>
        <v>2.2276618375887742</v>
      </c>
      <c r="AJ41">
        <v>1845</v>
      </c>
      <c r="AK41">
        <v>3.0154449620004904</v>
      </c>
      <c r="AL41" s="18">
        <f t="shared" si="0"/>
        <v>386347.17781536398</v>
      </c>
      <c r="AM41" s="18">
        <v>720103.75</v>
      </c>
      <c r="AN41" s="18">
        <f t="shared" si="1"/>
        <v>333756.57218463602</v>
      </c>
    </row>
    <row r="42" spans="1:40">
      <c r="A42" s="1" t="s">
        <v>7</v>
      </c>
      <c r="B42" s="1" t="s">
        <v>374</v>
      </c>
      <c r="C42" s="1">
        <v>28</v>
      </c>
      <c r="D42" s="1">
        <v>57</v>
      </c>
      <c r="E42" s="1">
        <v>94</v>
      </c>
      <c r="F42" s="1" t="s">
        <v>103</v>
      </c>
      <c r="G42" s="1" t="s">
        <v>422</v>
      </c>
      <c r="H42" s="1" t="s">
        <v>419</v>
      </c>
      <c r="I42" s="1" t="s">
        <v>419</v>
      </c>
      <c r="J42" s="1" t="s">
        <v>485</v>
      </c>
      <c r="K42" s="19" t="s">
        <v>419</v>
      </c>
      <c r="L42" s="1" t="s">
        <v>419</v>
      </c>
      <c r="M42" s="1" t="s">
        <v>419</v>
      </c>
      <c r="N42" s="1" t="s">
        <v>419</v>
      </c>
      <c r="O42" s="1">
        <v>25445</v>
      </c>
      <c r="P42" s="1">
        <v>3500</v>
      </c>
      <c r="Q42" s="1"/>
      <c r="R42" s="19" t="s">
        <v>419</v>
      </c>
      <c r="S42" s="19" t="s">
        <v>419</v>
      </c>
      <c r="T42" s="18">
        <v>418.05279071667889</v>
      </c>
      <c r="U42" s="18">
        <v>3780.9747487129193</v>
      </c>
      <c r="V42" s="18" cm="1">
        <f t="array" ref="V42">Table2[server charge]*'Asar-2081'!AI42/100</f>
        <v>117.3284779347215</v>
      </c>
      <c r="W42" s="18" cm="1">
        <f t="array" ref="W42">Table2[DT roll charge]*'Asar-2081'!AI42/100</f>
        <v>298.91776323428996</v>
      </c>
      <c r="X42" s="18" cm="1">
        <f t="array" ref="X42">Table2[sms charge]*'Asar-2081'!AI42/100</f>
        <v>275.72192314659554</v>
      </c>
      <c r="Y42" s="18" cm="1">
        <f t="array" ref="Y42">Table2[shipment sack]*'Asar-2081'!AI42/100</f>
        <v>303.09856799803055</v>
      </c>
      <c r="Z42" s="18" cm="1">
        <f t="array" ref="Z42">Table2[tape charge]*'Asar-2081'!AI42/100</f>
        <v>23.465695586944303</v>
      </c>
      <c r="AA42" s="18" cm="1">
        <f t="array" ref="AA42">Table2[cable tie]*'Asar-2081'!AI42/100</f>
        <v>24.638980366291516</v>
      </c>
      <c r="AB42" s="18" cm="1">
        <f t="array" ref="AB42">Table2[audit tax]*'Asar-2081'!AI42/100</f>
        <v>22.879053197270693</v>
      </c>
      <c r="AC42" s="18" cm="1">
        <f t="array" ref="AC42">Table2[wada tax]*'Asar-2081'!AI42/100</f>
        <v>7.7065255256789582</v>
      </c>
      <c r="AD42" s="18" cm="1">
        <f t="array" ref="AD42">Table2[2 wheeler pickup fuel]*'Asar-2081'!AI42/100</f>
        <v>408.00978201799398</v>
      </c>
      <c r="AE42" s="18" cm="1">
        <f t="array" ref="AE42">Table2[marker]*'Asar-2081'!AI42/100</f>
        <v>10.031584863418688</v>
      </c>
      <c r="AF42">
        <v>53</v>
      </c>
      <c r="AG42" s="1">
        <v>368</v>
      </c>
      <c r="AH42" s="1">
        <v>421</v>
      </c>
      <c r="AI42" cm="1">
        <f t="array" ref="AI42">'Asar-2081'!AH42/Table2[Total order]*100</f>
        <v>0.19554746322453584</v>
      </c>
      <c r="AJ42">
        <v>140</v>
      </c>
      <c r="AK42">
        <v>0.22881425185911577</v>
      </c>
      <c r="AL42" s="18">
        <f t="shared" si="0"/>
        <v>34635.825893300833</v>
      </c>
      <c r="AM42" s="18">
        <v>86015</v>
      </c>
      <c r="AN42" s="18">
        <f t="shared" si="1"/>
        <v>51379.174106699167</v>
      </c>
    </row>
    <row r="43" spans="1:40">
      <c r="A43" s="1" t="s">
        <v>293</v>
      </c>
      <c r="B43" s="1"/>
      <c r="C43" s="1"/>
      <c r="D43" s="1"/>
      <c r="E43" s="1">
        <v>29</v>
      </c>
      <c r="F43" s="1" t="s">
        <v>8</v>
      </c>
      <c r="G43" s="1" t="s">
        <v>422</v>
      </c>
      <c r="H43" s="1" t="s">
        <v>419</v>
      </c>
      <c r="I43" s="1" t="s">
        <v>419</v>
      </c>
      <c r="J43" s="1" t="s">
        <v>419</v>
      </c>
      <c r="K43" s="19">
        <v>2440.8999999999942</v>
      </c>
      <c r="L43" s="1">
        <v>22000</v>
      </c>
      <c r="M43" s="1">
        <v>5745</v>
      </c>
      <c r="N43" s="1">
        <v>800</v>
      </c>
      <c r="O43" s="1">
        <v>159770</v>
      </c>
      <c r="P43" s="1">
        <v>6675</v>
      </c>
      <c r="Q43" s="1"/>
      <c r="R43" s="19" t="s">
        <v>419</v>
      </c>
      <c r="S43" s="19">
        <v>8230</v>
      </c>
      <c r="T43" s="18">
        <v>2786.5281311231633</v>
      </c>
      <c r="U43" s="18">
        <v>25202.062357467101</v>
      </c>
      <c r="V43" s="18" cm="1">
        <f t="array" ref="V43">Table2[server charge]*'Asar-2081'!AI43/100</f>
        <v>840.25026359426454</v>
      </c>
      <c r="W43" s="18" cm="1">
        <f t="array" ref="W43">Table2[DT roll charge]*'Asar-2081'!AI43/100</f>
        <v>2140.7055965591076</v>
      </c>
      <c r="X43" s="18" cm="1">
        <f t="array" ref="X43">Table2[sms charge]*'Asar-2081'!AI43/100</f>
        <v>1974.5881194465217</v>
      </c>
      <c r="Y43" s="18" cm="1">
        <f t="array" ref="Y43">Table2[shipment sack]*'Asar-2081'!AI43/100</f>
        <v>2170.6465142851835</v>
      </c>
      <c r="Z43" s="18" cm="1">
        <f t="array" ref="Z43">Table2[tape charge]*'Asar-2081'!AI43/100</f>
        <v>168.0500527188529</v>
      </c>
      <c r="AA43" s="18" cm="1">
        <f t="array" ref="AA43">Table2[cable tie]*'Asar-2081'!AI43/100</f>
        <v>176.45255535479555</v>
      </c>
      <c r="AB43" s="18" cm="1">
        <f t="array" ref="AB43">Table2[audit tax]*'Asar-2081'!AI43/100</f>
        <v>163.84880140088157</v>
      </c>
      <c r="AC43" s="18" cm="1">
        <f t="array" ref="AC43">Table2[wada tax]*'Asar-2081'!AI43/100</f>
        <v>55.190438147083277</v>
      </c>
      <c r="AD43" s="18" cm="1">
        <f t="array" ref="AD43">Table2[2 wheeler pickup fuel]*'Asar-2081'!AI43/100</f>
        <v>2921.9702916490551</v>
      </c>
      <c r="AE43" s="18" cm="1">
        <f t="array" ref="AE43">Table2[marker]*'Asar-2081'!AI43/100</f>
        <v>71.841397537309618</v>
      </c>
      <c r="AF43">
        <v>536</v>
      </c>
      <c r="AG43" s="1">
        <v>2479</v>
      </c>
      <c r="AH43" s="1">
        <v>3015</v>
      </c>
      <c r="AI43" cm="1">
        <f t="array" ref="AI43">'Asar-2081'!AH43/Table2[Total order]*100</f>
        <v>1.4004171059904409</v>
      </c>
      <c r="AJ43">
        <v>983</v>
      </c>
      <c r="AK43">
        <v>1.6066029255536487</v>
      </c>
      <c r="AL43" s="18">
        <f t="shared" si="0"/>
        <v>244333.0345192833</v>
      </c>
      <c r="AM43" s="18">
        <v>564440</v>
      </c>
      <c r="AN43" s="18">
        <f t="shared" si="1"/>
        <v>320106.96548071667</v>
      </c>
    </row>
    <row r="44" spans="1:40">
      <c r="A44" s="1" t="s">
        <v>8</v>
      </c>
      <c r="B44" s="1" t="s">
        <v>374</v>
      </c>
      <c r="C44" s="1">
        <v>29</v>
      </c>
      <c r="D44" s="1">
        <v>71</v>
      </c>
      <c r="E44" s="1">
        <v>248</v>
      </c>
      <c r="F44" s="1" t="s">
        <v>104</v>
      </c>
      <c r="G44" s="1" t="s">
        <v>422</v>
      </c>
      <c r="H44" s="1" t="s">
        <v>419</v>
      </c>
      <c r="I44" s="1" t="s">
        <v>419</v>
      </c>
      <c r="J44" s="1" t="s">
        <v>419</v>
      </c>
      <c r="K44" s="19" t="s">
        <v>419</v>
      </c>
      <c r="L44" s="1" t="s">
        <v>419</v>
      </c>
      <c r="M44" s="1" t="s">
        <v>419</v>
      </c>
      <c r="N44" s="1" t="s">
        <v>419</v>
      </c>
      <c r="O44" s="1">
        <v>7635</v>
      </c>
      <c r="P44" s="1" t="s">
        <v>419</v>
      </c>
      <c r="Q44" s="1"/>
      <c r="R44" s="19" t="s">
        <v>419</v>
      </c>
      <c r="S44" s="19" t="s">
        <v>419</v>
      </c>
      <c r="T44" s="18">
        <v>148.79967798037455</v>
      </c>
      <c r="U44" s="18">
        <v>1345.7817709957556</v>
      </c>
      <c r="V44" s="18" cm="1">
        <f t="array" ref="V44">Table2[server charge]*'Asar-2081'!AI44/100</f>
        <v>44.869085385962393</v>
      </c>
      <c r="W44" s="18" cm="1">
        <f t="array" ref="W44">Table2[DT roll charge]*'Asar-2081'!AI44/100</f>
        <v>114.31296883781638</v>
      </c>
      <c r="X44" s="18" cm="1">
        <f t="array" ref="X44">Table2[sms charge]*'Asar-2081'!AI44/100</f>
        <v>105.44235065701162</v>
      </c>
      <c r="Y44" s="18" cm="1">
        <f t="array" ref="Y44">Table2[shipment sack]*'Asar-2081'!AI44/100</f>
        <v>115.91180391373616</v>
      </c>
      <c r="Z44" s="18" cm="1">
        <f t="array" ref="Z44">Table2[tape charge]*'Asar-2081'!AI44/100</f>
        <v>8.9738170771924786</v>
      </c>
      <c r="AA44" s="18" cm="1">
        <f t="array" ref="AA44">Table2[cable tie]*'Asar-2081'!AI44/100</f>
        <v>9.4225079310521025</v>
      </c>
      <c r="AB44" s="18" cm="1">
        <f t="array" ref="AB44">Table2[audit tax]*'Asar-2081'!AI44/100</f>
        <v>8.7494716502626666</v>
      </c>
      <c r="AC44" s="18" cm="1">
        <f t="array" ref="AC44">Table2[wada tax]*'Asar-2081'!AI44/100</f>
        <v>2.9471510917679633</v>
      </c>
      <c r="AD44" s="18" cm="1">
        <f t="array" ref="AD44">Table2[2 wheeler pickup fuel]*'Asar-2081'!AI44/100</f>
        <v>156.03224442968423</v>
      </c>
      <c r="AE44" s="18" cm="1">
        <f t="array" ref="AE44">Table2[marker]*'Asar-2081'!AI44/100</f>
        <v>3.8363068004997842</v>
      </c>
      <c r="AF44">
        <v>54</v>
      </c>
      <c r="AG44" s="1">
        <v>107</v>
      </c>
      <c r="AH44" s="1">
        <v>161</v>
      </c>
      <c r="AI44" cm="1">
        <f t="array" ref="AI44">'Asar-2081'!AH44/Table2[Total order]*100</f>
        <v>7.4781808976603983E-2</v>
      </c>
      <c r="AJ44" t="str">
        <v xml:space="preserve"> </v>
      </c>
      <c r="AK44" t="s">
        <v>419</v>
      </c>
      <c r="AL44" s="18">
        <f t="shared" si="0"/>
        <v>9700.0791567511151</v>
      </c>
      <c r="AM44" s="18">
        <v>39050</v>
      </c>
      <c r="AN44" s="18">
        <f t="shared" si="1"/>
        <v>29349.920843248885</v>
      </c>
    </row>
    <row r="45" spans="1:40">
      <c r="A45" s="1" t="s">
        <v>293</v>
      </c>
      <c r="B45" s="1"/>
      <c r="C45" s="1"/>
      <c r="D45" s="1"/>
      <c r="E45" s="1">
        <v>30</v>
      </c>
      <c r="F45" s="1" t="s">
        <v>9</v>
      </c>
      <c r="G45" s="1" t="s">
        <v>422</v>
      </c>
      <c r="H45" s="1" t="s">
        <v>419</v>
      </c>
      <c r="I45" s="1" t="s">
        <v>419</v>
      </c>
      <c r="J45" s="1" t="s">
        <v>419</v>
      </c>
      <c r="K45" s="19">
        <v>3681.2000000000116</v>
      </c>
      <c r="L45" s="1">
        <v>14000</v>
      </c>
      <c r="M45" s="1">
        <v>3730</v>
      </c>
      <c r="N45" s="1">
        <v>1420</v>
      </c>
      <c r="O45" s="1">
        <v>239090</v>
      </c>
      <c r="P45" s="1">
        <v>9850</v>
      </c>
      <c r="Q45" s="1"/>
      <c r="R45" s="19" t="s">
        <v>419</v>
      </c>
      <c r="S45" s="19">
        <v>25985.475103283323</v>
      </c>
      <c r="T45" s="18">
        <v>5087.2452454721533</v>
      </c>
      <c r="U45" s="18">
        <v>46010.327501140317</v>
      </c>
      <c r="V45" s="18" cm="1">
        <f t="array" ref="V45">Table2[server charge]*'Asar-2081'!AI45/100</f>
        <v>1172.7273994045324</v>
      </c>
      <c r="W45" s="18" cm="1">
        <f t="array" ref="W45">Table2[DT roll charge]*'Asar-2081'!AI45/100</f>
        <v>2987.7575954629278</v>
      </c>
      <c r="X45" s="18" cm="1">
        <f t="array" ref="X45">Table2[sms charge]*'Asar-2081'!AI45/100</f>
        <v>2755.9093886006513</v>
      </c>
      <c r="Y45" s="18" cm="1">
        <f t="array" ref="Y45">Table2[shipment sack]*'Asar-2081'!AI45/100</f>
        <v>3029.5457817950428</v>
      </c>
      <c r="Z45" s="18" cm="1">
        <f t="array" ref="Z45">Table2[tape charge]*'Asar-2081'!AI45/100</f>
        <v>234.5454798809065</v>
      </c>
      <c r="AA45" s="18" cm="1">
        <f t="array" ref="AA45">Table2[cable tie]*'Asar-2081'!AI45/100</f>
        <v>246.2727538749518</v>
      </c>
      <c r="AB45" s="18" cm="1">
        <f t="array" ref="AB45">Table2[audit tax]*'Asar-2081'!AI45/100</f>
        <v>228.68184288388383</v>
      </c>
      <c r="AC45" s="18" cm="1">
        <f t="array" ref="AC45">Table2[wada tax]*'Asar-2081'!AI45/100</f>
        <v>77.028644684221049</v>
      </c>
      <c r="AD45" s="18" cm="1">
        <f t="array" ref="AD45">Table2[2 wheeler pickup fuel]*'Asar-2081'!AI45/100</f>
        <v>4078.1595314292617</v>
      </c>
      <c r="AE45" s="18" cm="1">
        <f t="array" ref="AE45">Table2[marker]*'Asar-2081'!AI45/100</f>
        <v>100.26819264908752</v>
      </c>
      <c r="AF45">
        <v>425</v>
      </c>
      <c r="AG45" s="1">
        <v>3783</v>
      </c>
      <c r="AH45" s="1">
        <v>4208</v>
      </c>
      <c r="AI45" cm="1">
        <f t="array" ref="AI45">'Asar-2081'!AH45/Table2[Total order]*100</f>
        <v>1.9545456656742208</v>
      </c>
      <c r="AJ45">
        <v>2183</v>
      </c>
      <c r="AK45">
        <v>3.5678679414889274</v>
      </c>
      <c r="AL45" s="18">
        <f t="shared" si="0"/>
        <v>363765.14446056116</v>
      </c>
      <c r="AM45" s="18">
        <v>834435</v>
      </c>
      <c r="AN45" s="18">
        <f t="shared" si="1"/>
        <v>470669.85553943884</v>
      </c>
    </row>
    <row r="46" spans="1:40">
      <c r="A46" s="1" t="s">
        <v>9</v>
      </c>
      <c r="B46" s="1" t="s">
        <v>374</v>
      </c>
      <c r="C46" s="1">
        <v>30</v>
      </c>
      <c r="D46" s="1">
        <v>66</v>
      </c>
      <c r="E46" s="1">
        <v>160</v>
      </c>
      <c r="F46" s="1" t="s">
        <v>105</v>
      </c>
      <c r="G46" s="1" t="s">
        <v>422</v>
      </c>
      <c r="H46" s="1" t="s">
        <v>419</v>
      </c>
      <c r="I46" s="1" t="s">
        <v>419</v>
      </c>
      <c r="J46" s="1" t="s">
        <v>419</v>
      </c>
      <c r="K46" s="19">
        <v>149.25</v>
      </c>
      <c r="L46" s="1">
        <v>3500</v>
      </c>
      <c r="M46" s="1" t="s">
        <v>419</v>
      </c>
      <c r="N46" s="1" t="s">
        <v>419</v>
      </c>
      <c r="O46" s="1">
        <v>42445</v>
      </c>
      <c r="P46" s="1" t="s">
        <v>419</v>
      </c>
      <c r="Q46" s="1"/>
      <c r="R46" s="19" t="s">
        <v>419</v>
      </c>
      <c r="S46" s="19" t="s">
        <v>419</v>
      </c>
      <c r="T46" s="18">
        <v>801.53127322909643</v>
      </c>
      <c r="U46" s="18">
        <v>7249.2507445950641</v>
      </c>
      <c r="V46" s="18" cm="1">
        <f t="array" ref="V46">Table2[server charge]*'Asar-2081'!AI46/100</f>
        <v>184.7714509993358</v>
      </c>
      <c r="W46" s="18" cm="1">
        <f t="array" ref="W46">Table2[DT roll charge]*'Asar-2081'!AI46/100</f>
        <v>470.74222571100779</v>
      </c>
      <c r="X46" s="18" cm="1">
        <f t="array" ref="X46">Table2[sms charge]*'Asar-2081'!AI46/100</f>
        <v>434.2129098484391</v>
      </c>
      <c r="Y46" s="18" cm="1">
        <f t="array" ref="Y46">Table2[shipment sack]*'Asar-2081'!AI46/100</f>
        <v>477.32624841495073</v>
      </c>
      <c r="Z46" s="18" cm="1">
        <f t="array" ref="Z46">Table2[tape charge]*'Asar-2081'!AI46/100</f>
        <v>36.954290199867152</v>
      </c>
      <c r="AA46" s="18" cm="1">
        <f t="array" ref="AA46">Table2[cable tie]*'Asar-2081'!AI46/100</f>
        <v>38.802004709860519</v>
      </c>
      <c r="AB46" s="18" cm="1">
        <f t="array" ref="AB46">Table2[audit tax]*'Asar-2081'!AI46/100</f>
        <v>36.030432944870476</v>
      </c>
      <c r="AC46" s="18" cm="1">
        <f t="array" ref="AC46">Table2[wada tax]*'Asar-2081'!AI46/100</f>
        <v>12.136404806473038</v>
      </c>
      <c r="AD46" s="18" cm="1">
        <f t="array" ref="AD46">Table2[2 wheeler pickup fuel]*'Asar-2081'!AI46/100</f>
        <v>642.54272085019011</v>
      </c>
      <c r="AE46" s="18" cm="1">
        <f t="array" ref="AE46">Table2[marker]*'Asar-2081'!AI46/100</f>
        <v>15.797959060443208</v>
      </c>
      <c r="AF46">
        <v>50</v>
      </c>
      <c r="AG46" s="1">
        <v>613</v>
      </c>
      <c r="AH46" s="1">
        <v>663</v>
      </c>
      <c r="AI46" cm="1">
        <f t="array" ref="AI46">'Asar-2081'!AH46/Table2[Total order]*100</f>
        <v>0.30795241833222631</v>
      </c>
      <c r="AJ46" t="str">
        <v xml:space="preserve"> </v>
      </c>
      <c r="AK46" t="s">
        <v>419</v>
      </c>
      <c r="AL46" s="18">
        <f t="shared" si="0"/>
        <v>56494.348665369602</v>
      </c>
      <c r="AM46" s="18">
        <v>146537.5</v>
      </c>
      <c r="AN46" s="18">
        <f t="shared" si="1"/>
        <v>90043.151334630398</v>
      </c>
    </row>
    <row r="47" spans="1:40">
      <c r="A47" s="1"/>
      <c r="B47" s="1" t="s">
        <v>374</v>
      </c>
      <c r="C47" s="1"/>
      <c r="D47" s="1">
        <v>66</v>
      </c>
      <c r="E47" s="1">
        <v>171</v>
      </c>
      <c r="F47" s="1" t="s">
        <v>106</v>
      </c>
      <c r="G47" s="1" t="s">
        <v>422</v>
      </c>
      <c r="H47" s="1" t="s">
        <v>419</v>
      </c>
      <c r="I47" s="1" t="s">
        <v>419</v>
      </c>
      <c r="J47" s="1" t="s">
        <v>419</v>
      </c>
      <c r="K47" s="19" t="s">
        <v>419</v>
      </c>
      <c r="L47" s="1" t="s">
        <v>419</v>
      </c>
      <c r="M47" s="1" t="s">
        <v>419</v>
      </c>
      <c r="N47" s="1" t="s">
        <v>419</v>
      </c>
      <c r="O47" s="1">
        <v>11090</v>
      </c>
      <c r="P47" s="1" t="s">
        <v>419</v>
      </c>
      <c r="Q47" s="1"/>
      <c r="R47" s="19" t="s">
        <v>419</v>
      </c>
      <c r="S47" s="19">
        <v>1130.0717547292888</v>
      </c>
      <c r="T47" s="18">
        <v>221.2371387645922</v>
      </c>
      <c r="U47" s="18">
        <v>2000.9244136665109</v>
      </c>
      <c r="V47" s="18" cm="1">
        <f t="array" ref="V47">Table2[server charge]*'Asar-2081'!AI47/100</f>
        <v>51.00026475547277</v>
      </c>
      <c r="W47" s="18" cm="1">
        <f t="array" ref="W47">Table2[DT roll charge]*'Asar-2081'!AI47/100</f>
        <v>129.93337451751799</v>
      </c>
      <c r="X47" s="18" cm="1">
        <f t="array" ref="X47">Table2[sms charge]*'Asar-2081'!AI47/100</f>
        <v>119.85062217536102</v>
      </c>
      <c r="Y47" s="18" cm="1">
        <f t="array" ref="Y47">Table2[shipment sack]*'Asar-2081'!AI47/100</f>
        <v>131.750683951638</v>
      </c>
      <c r="Z47" s="18" cm="1">
        <f t="array" ref="Z47">Table2[tape charge]*'Asar-2081'!AI47/100</f>
        <v>10.200052951094555</v>
      </c>
      <c r="AA47" s="18" cm="1">
        <f t="array" ref="AA47">Table2[cable tie]*'Asar-2081'!AI47/100</f>
        <v>10.710055598649284</v>
      </c>
      <c r="AB47" s="18" cm="1">
        <f t="array" ref="AB47">Table2[audit tax]*'Asar-2081'!AI47/100</f>
        <v>9.9450516273171914</v>
      </c>
      <c r="AC47" s="18" cm="1">
        <f t="array" ref="AC47">Table2[wada tax]*'Asar-2081'!AI47/100</f>
        <v>3.34986739002197</v>
      </c>
      <c r="AD47" s="18" cm="1">
        <f t="array" ref="AD47">Table2[2 wheeler pickup fuel]*'Asar-2081'!AI47/100</f>
        <v>177.35342068715659</v>
      </c>
      <c r="AE47" s="18" cm="1">
        <f t="array" ref="AE47">Table2[marker]*'Asar-2081'!AI47/100</f>
        <v>4.3605226365929219</v>
      </c>
      <c r="AF47">
        <v>26</v>
      </c>
      <c r="AG47" s="1">
        <v>157</v>
      </c>
      <c r="AH47" s="1">
        <v>183</v>
      </c>
      <c r="AI47" cm="1">
        <f t="array" ref="AI47">'Asar-2081'!AH47/Table2[Total order]*100</f>
        <v>8.500044125912129E-2</v>
      </c>
      <c r="AJ47" t="str">
        <v xml:space="preserve"> </v>
      </c>
      <c r="AK47" t="s">
        <v>419</v>
      </c>
      <c r="AL47" s="18">
        <f t="shared" si="0"/>
        <v>15090.687223451212</v>
      </c>
      <c r="AM47" s="18">
        <v>39327.5</v>
      </c>
      <c r="AN47" s="18">
        <f t="shared" si="1"/>
        <v>24236.812776548788</v>
      </c>
    </row>
    <row r="48" spans="1:40">
      <c r="A48" s="1"/>
      <c r="B48" s="1" t="s">
        <v>374</v>
      </c>
      <c r="C48" s="1"/>
      <c r="D48" s="1">
        <v>66</v>
      </c>
      <c r="E48" s="1">
        <v>172</v>
      </c>
      <c r="F48" s="1" t="s">
        <v>107</v>
      </c>
      <c r="G48" s="1" t="s">
        <v>422</v>
      </c>
      <c r="H48" s="1" t="s">
        <v>419</v>
      </c>
      <c r="I48" s="1" t="s">
        <v>419</v>
      </c>
      <c r="J48" s="1" t="s">
        <v>419</v>
      </c>
      <c r="K48" s="19" t="s">
        <v>419</v>
      </c>
      <c r="L48" s="1" t="s">
        <v>419</v>
      </c>
      <c r="M48" s="1" t="s">
        <v>419</v>
      </c>
      <c r="N48" s="1" t="s">
        <v>419</v>
      </c>
      <c r="O48" s="1">
        <v>6590</v>
      </c>
      <c r="P48" s="1" t="s">
        <v>419</v>
      </c>
      <c r="Q48" s="1"/>
      <c r="R48" s="19" t="s">
        <v>419</v>
      </c>
      <c r="S48" s="19" t="s">
        <v>419</v>
      </c>
      <c r="T48" s="18">
        <v>126.93934191411029</v>
      </c>
      <c r="U48" s="18">
        <v>1148.0713848906209</v>
      </c>
      <c r="V48" s="18" cm="1">
        <f t="array" ref="V48">Table2[server charge]*'Asar-2081'!AI48/100</f>
        <v>29.262446990845032</v>
      </c>
      <c r="W48" s="18" cm="1">
        <f t="array" ref="W48">Table2[DT roll charge]*'Asar-2081'!AI48/100</f>
        <v>74.551936198575902</v>
      </c>
      <c r="X48" s="18" cm="1">
        <f t="array" ref="X48">Table2[sms charge]*'Asar-2081'!AI48/100</f>
        <v>68.766750428485835</v>
      </c>
      <c r="Y48" s="18" cm="1">
        <f t="array" ref="Y48">Table2[shipment sack]*'Asar-2081'!AI48/100</f>
        <v>75.594654726349674</v>
      </c>
      <c r="Z48" s="18" cm="1">
        <f t="array" ref="Z48">Table2[tape charge]*'Asar-2081'!AI48/100</f>
        <v>5.8524893981690074</v>
      </c>
      <c r="AA48" s="18" cm="1">
        <f t="array" ref="AA48">Table2[cable tie]*'Asar-2081'!AI48/100</f>
        <v>6.1451138680774564</v>
      </c>
      <c r="AB48" s="18" cm="1">
        <f t="array" ref="AB48">Table2[audit tax]*'Asar-2081'!AI48/100</f>
        <v>5.7061771632147815</v>
      </c>
      <c r="AC48" s="18" cm="1">
        <f t="array" ref="AC48">Table2[wada tax]*'Asar-2081'!AI48/100</f>
        <v>1.9220550598486712</v>
      </c>
      <c r="AD48" s="18" cm="1">
        <f t="array" ref="AD48">Table2[2 wheeler pickup fuel]*'Asar-2081'!AI48/100</f>
        <v>101.7601594106636</v>
      </c>
      <c r="AE48" s="18" cm="1">
        <f t="array" ref="AE48">Table2[marker]*'Asar-2081'!AI48/100</f>
        <v>2.5019392177172501</v>
      </c>
      <c r="AF48">
        <v>11</v>
      </c>
      <c r="AG48" s="1">
        <v>94</v>
      </c>
      <c r="AH48" s="1">
        <v>105</v>
      </c>
      <c r="AI48" cm="1">
        <f t="array" ref="AI48">'Asar-2081'!AH48/Table2[Total order]*100</f>
        <v>4.8770744984741723E-2</v>
      </c>
      <c r="AJ48" t="str">
        <v xml:space="preserve"> </v>
      </c>
      <c r="AK48" t="s">
        <v>419</v>
      </c>
      <c r="AL48" s="18">
        <f t="shared" si="0"/>
        <v>8237.0744492666781</v>
      </c>
      <c r="AM48" s="18">
        <v>23355</v>
      </c>
      <c r="AN48" s="18">
        <f t="shared" si="1"/>
        <v>15117.925550733322</v>
      </c>
    </row>
    <row r="49" spans="1:40">
      <c r="A49" s="1"/>
      <c r="B49" s="1" t="s">
        <v>374</v>
      </c>
      <c r="C49" s="1"/>
      <c r="D49" s="1">
        <v>66</v>
      </c>
      <c r="E49" s="1">
        <v>173</v>
      </c>
      <c r="F49" s="1" t="s">
        <v>108</v>
      </c>
      <c r="G49" s="1" t="s">
        <v>422</v>
      </c>
      <c r="H49" s="1" t="s">
        <v>419</v>
      </c>
      <c r="I49" s="1" t="s">
        <v>419</v>
      </c>
      <c r="J49" s="1" t="s">
        <v>419</v>
      </c>
      <c r="K49" s="19" t="s">
        <v>419</v>
      </c>
      <c r="L49" s="1" t="s">
        <v>419</v>
      </c>
      <c r="M49" s="1" t="s">
        <v>419</v>
      </c>
      <c r="N49" s="1" t="s">
        <v>419</v>
      </c>
      <c r="O49" s="1">
        <v>7100</v>
      </c>
      <c r="P49" s="1">
        <v>650</v>
      </c>
      <c r="Q49" s="1"/>
      <c r="R49" s="19" t="s">
        <v>419</v>
      </c>
      <c r="S49" s="19">
        <v>648.40182648401822</v>
      </c>
      <c r="T49" s="18">
        <v>126.93934191411029</v>
      </c>
      <c r="U49" s="18">
        <v>1148.0713848906209</v>
      </c>
      <c r="V49" s="18" cm="1">
        <f t="array" ref="V49">Table2[server charge]*'Asar-2081'!AI49/100</f>
        <v>29.262446990845032</v>
      </c>
      <c r="W49" s="18" cm="1">
        <f t="array" ref="W49">Table2[DT roll charge]*'Asar-2081'!AI49/100</f>
        <v>74.551936198575902</v>
      </c>
      <c r="X49" s="18" cm="1">
        <f t="array" ref="X49">Table2[sms charge]*'Asar-2081'!AI49/100</f>
        <v>68.766750428485835</v>
      </c>
      <c r="Y49" s="18" cm="1">
        <f t="array" ref="Y49">Table2[shipment sack]*'Asar-2081'!AI49/100</f>
        <v>75.594654726349674</v>
      </c>
      <c r="Z49" s="18" cm="1">
        <f t="array" ref="Z49">Table2[tape charge]*'Asar-2081'!AI49/100</f>
        <v>5.8524893981690074</v>
      </c>
      <c r="AA49" s="18" cm="1">
        <f t="array" ref="AA49">Table2[cable tie]*'Asar-2081'!AI49/100</f>
        <v>6.1451138680774564</v>
      </c>
      <c r="AB49" s="18" cm="1">
        <f t="array" ref="AB49">Table2[audit tax]*'Asar-2081'!AI49/100</f>
        <v>5.7061771632147815</v>
      </c>
      <c r="AC49" s="18" cm="1">
        <f t="array" ref="AC49">Table2[wada tax]*'Asar-2081'!AI49/100</f>
        <v>1.9220550598486712</v>
      </c>
      <c r="AD49" s="18" cm="1">
        <f t="array" ref="AD49">Table2[2 wheeler pickup fuel]*'Asar-2081'!AI49/100</f>
        <v>101.7601594106636</v>
      </c>
      <c r="AE49" s="18" cm="1">
        <f t="array" ref="AE49">Table2[marker]*'Asar-2081'!AI49/100</f>
        <v>2.5019392177172501</v>
      </c>
      <c r="AF49">
        <v>8</v>
      </c>
      <c r="AG49" s="1">
        <v>97</v>
      </c>
      <c r="AH49" s="1">
        <v>105</v>
      </c>
      <c r="AI49" cm="1">
        <f t="array" ref="AI49">'Asar-2081'!AH49/Table2[Total order]*100</f>
        <v>4.8770744984741723E-2</v>
      </c>
      <c r="AJ49" t="str">
        <v xml:space="preserve"> </v>
      </c>
      <c r="AK49" t="s">
        <v>419</v>
      </c>
      <c r="AL49" s="18">
        <f t="shared" si="0"/>
        <v>10045.476275750694</v>
      </c>
      <c r="AM49" s="18">
        <v>23177.5</v>
      </c>
      <c r="AN49" s="18">
        <f t="shared" si="1"/>
        <v>13132.023724249306</v>
      </c>
    </row>
    <row r="50" spans="1:40">
      <c r="A50" s="1"/>
      <c r="B50" s="1" t="s">
        <v>374</v>
      </c>
      <c r="C50" s="1"/>
      <c r="D50" s="1">
        <v>66</v>
      </c>
      <c r="E50" s="1">
        <v>158</v>
      </c>
      <c r="F50" s="1" t="s">
        <v>109</v>
      </c>
      <c r="G50" s="1" t="s">
        <v>422</v>
      </c>
      <c r="H50" s="1" t="s">
        <v>419</v>
      </c>
      <c r="I50" s="1" t="s">
        <v>419</v>
      </c>
      <c r="J50" s="1" t="s">
        <v>419</v>
      </c>
      <c r="K50" s="19" t="s">
        <v>419</v>
      </c>
      <c r="L50" s="1" t="s">
        <v>419</v>
      </c>
      <c r="M50" s="1" t="s">
        <v>419</v>
      </c>
      <c r="N50" s="1" t="s">
        <v>419</v>
      </c>
      <c r="O50" s="1">
        <v>6330</v>
      </c>
      <c r="P50" s="1" t="s">
        <v>419</v>
      </c>
      <c r="Q50" s="1"/>
      <c r="R50" s="19" t="s">
        <v>419</v>
      </c>
      <c r="S50" s="19">
        <v>636.05131550337023</v>
      </c>
      <c r="T50" s="18">
        <v>124.52144968717485</v>
      </c>
      <c r="U50" s="18">
        <v>1126.203358511752</v>
      </c>
      <c r="V50" s="18" cm="1">
        <f t="array" ref="V50">Table2[server charge]*'Asar-2081'!AI50/100</f>
        <v>28.705067048162274</v>
      </c>
      <c r="W50" s="18" cm="1">
        <f t="array" ref="W50">Table2[DT roll charge]*'Asar-2081'!AI50/100</f>
        <v>73.131899318603018</v>
      </c>
      <c r="X50" s="18" cm="1">
        <f t="array" ref="X50">Table2[sms charge]*'Asar-2081'!AI50/100</f>
        <v>67.456907563181346</v>
      </c>
      <c r="Y50" s="18" cm="1">
        <f t="array" ref="Y50">Table2[shipment sack]*'Asar-2081'!AI50/100</f>
        <v>74.15475654108586</v>
      </c>
      <c r="Z50" s="18" cm="1">
        <f t="array" ref="Z50">Table2[tape charge]*'Asar-2081'!AI50/100</f>
        <v>5.7410134096324548</v>
      </c>
      <c r="AA50" s="18" cm="1">
        <f t="array" ref="AA50">Table2[cable tie]*'Asar-2081'!AI50/100</f>
        <v>6.0280640801140768</v>
      </c>
      <c r="AB50" s="18" cm="1">
        <f t="array" ref="AB50">Table2[audit tax]*'Asar-2081'!AI50/100</f>
        <v>5.5974880743916424</v>
      </c>
      <c r="AC50" s="18" cm="1">
        <f t="array" ref="AC50">Table2[wada tax]*'Asar-2081'!AI50/100</f>
        <v>1.8854444872801253</v>
      </c>
      <c r="AD50" s="18" cm="1">
        <f t="array" ref="AD50">Table2[2 wheeler pickup fuel]*'Asar-2081'!AI50/100</f>
        <v>99.821870659984285</v>
      </c>
      <c r="AE50" s="18" cm="1">
        <f t="array" ref="AE50">Table2[marker]*'Asar-2081'!AI50/100</f>
        <v>2.4542832326178741</v>
      </c>
      <c r="AF50">
        <v>15</v>
      </c>
      <c r="AG50" s="1">
        <v>88</v>
      </c>
      <c r="AH50" s="1">
        <v>103</v>
      </c>
      <c r="AI50" cm="1">
        <f t="array" ref="AI50">'Asar-2081'!AH50/Table2[Total order]*100</f>
        <v>4.7841778413603785E-2</v>
      </c>
      <c r="AJ50" t="str">
        <v xml:space="preserve"> </v>
      </c>
      <c r="AK50" t="s">
        <v>419</v>
      </c>
      <c r="AL50" s="18">
        <f t="shared" si="0"/>
        <v>8581.7529181173486</v>
      </c>
      <c r="AM50" s="18">
        <v>22726.25</v>
      </c>
      <c r="AN50" s="18">
        <f t="shared" si="1"/>
        <v>14144.497081882651</v>
      </c>
    </row>
    <row r="51" spans="1:40">
      <c r="A51" s="1"/>
      <c r="B51" s="1" t="s">
        <v>374</v>
      </c>
      <c r="C51" s="1"/>
      <c r="D51" s="1">
        <v>66</v>
      </c>
      <c r="E51" s="1">
        <v>300</v>
      </c>
      <c r="F51" s="1" t="s">
        <v>110</v>
      </c>
      <c r="G51" s="1" t="s">
        <v>422</v>
      </c>
      <c r="H51" s="1" t="s">
        <v>419</v>
      </c>
      <c r="I51" s="1" t="s">
        <v>419</v>
      </c>
      <c r="J51" s="1" t="s">
        <v>419</v>
      </c>
      <c r="K51" s="19" t="s">
        <v>419</v>
      </c>
      <c r="L51" s="1" t="s">
        <v>419</v>
      </c>
      <c r="M51" s="1" t="s">
        <v>419</v>
      </c>
      <c r="N51" s="1" t="s">
        <v>419</v>
      </c>
      <c r="O51" s="1">
        <v>1470</v>
      </c>
      <c r="P51" s="1" t="s">
        <v>419</v>
      </c>
      <c r="Q51" s="1"/>
      <c r="R51" s="19" t="s">
        <v>419</v>
      </c>
      <c r="S51" s="19" t="s">
        <v>419</v>
      </c>
      <c r="T51" s="18">
        <v>30.223652836692921</v>
      </c>
      <c r="U51" s="18">
        <v>273.35032973586215</v>
      </c>
      <c r="V51" s="18" cm="1">
        <f t="array" ref="V51">Table2[server charge]*'Asar-2081'!AI51/100</f>
        <v>6.9672492835345317</v>
      </c>
      <c r="W51" s="18" cm="1">
        <f t="array" ref="W51">Table2[DT roll charge]*'Asar-2081'!AI51/100</f>
        <v>17.750460999660927</v>
      </c>
      <c r="X51" s="18" cm="1">
        <f t="array" ref="X51">Table2[sms charge]*'Asar-2081'!AI51/100</f>
        <v>16.37303581630615</v>
      </c>
      <c r="Y51" s="18" cm="1">
        <f t="array" ref="Y51">Table2[shipment sack]*'Asar-2081'!AI51/100</f>
        <v>17.998727315797542</v>
      </c>
      <c r="Z51" s="18" cm="1">
        <f t="array" ref="Z51">Table2[tape charge]*'Asar-2081'!AI51/100</f>
        <v>1.3934498567069065</v>
      </c>
      <c r="AA51" s="18" cm="1">
        <f t="array" ref="AA51">Table2[cable tie]*'Asar-2081'!AI51/100</f>
        <v>1.4631223495422518</v>
      </c>
      <c r="AB51" s="18" cm="1">
        <f t="array" ref="AB51">Table2[audit tax]*'Asar-2081'!AI51/100</f>
        <v>1.3586136102892337</v>
      </c>
      <c r="AC51" s="18" cm="1">
        <f t="array" ref="AC51">Table2[wada tax]*'Asar-2081'!AI51/100</f>
        <v>0.45763215710682653</v>
      </c>
      <c r="AD51" s="18" cm="1">
        <f t="array" ref="AD51">Table2[2 wheeler pickup fuel]*'Asar-2081'!AI51/100</f>
        <v>24.228609383491335</v>
      </c>
      <c r="AE51" s="18" cm="1">
        <f t="array" ref="AE51">Table2[marker]*'Asar-2081'!AI51/100</f>
        <v>0.59569981374220249</v>
      </c>
      <c r="AF51">
        <v>4</v>
      </c>
      <c r="AG51" s="1">
        <v>21</v>
      </c>
      <c r="AH51" s="1">
        <v>25</v>
      </c>
      <c r="AI51" cm="1">
        <f t="array" ref="AI51">'Asar-2081'!AH51/Table2[Total order]*100</f>
        <v>1.161208213922422E-2</v>
      </c>
      <c r="AJ51" t="str">
        <v xml:space="preserve"> </v>
      </c>
      <c r="AK51" t="s">
        <v>419</v>
      </c>
      <c r="AL51" s="18">
        <f t="shared" si="0"/>
        <v>1862.1605831587331</v>
      </c>
      <c r="AM51" s="18">
        <v>6250</v>
      </c>
      <c r="AN51" s="18">
        <f t="shared" si="1"/>
        <v>4387.8394168412669</v>
      </c>
    </row>
    <row r="52" spans="1:40">
      <c r="A52" s="1" t="s">
        <v>293</v>
      </c>
      <c r="B52" s="1"/>
      <c r="C52" s="1"/>
      <c r="D52" s="1"/>
      <c r="E52" s="1">
        <v>32</v>
      </c>
      <c r="F52" s="1" t="s">
        <v>10</v>
      </c>
      <c r="G52" s="1" t="s">
        <v>422</v>
      </c>
      <c r="H52" s="1" t="s">
        <v>419</v>
      </c>
      <c r="I52" s="1" t="s">
        <v>419</v>
      </c>
      <c r="J52" s="1" t="s">
        <v>419</v>
      </c>
      <c r="K52" s="19">
        <v>4865.460000000021</v>
      </c>
      <c r="L52" s="1">
        <v>38890</v>
      </c>
      <c r="M52" s="1">
        <v>7475</v>
      </c>
      <c r="N52" s="1">
        <v>1820</v>
      </c>
      <c r="O52" s="1">
        <v>349360</v>
      </c>
      <c r="P52" s="1" t="s">
        <v>419</v>
      </c>
      <c r="Q52" s="1"/>
      <c r="R52" s="19" t="s">
        <v>419</v>
      </c>
      <c r="S52" s="18">
        <v>123222.98720233273</v>
      </c>
      <c r="T52" s="18">
        <v>9691.836421743139</v>
      </c>
      <c r="U52" s="18">
        <v>87655.410017587026</v>
      </c>
      <c r="V52" s="18" cm="1">
        <f t="array" ref="V52">Table2[server charge]*'Asar-2081'!AI52/100</f>
        <v>1689.1399163001122</v>
      </c>
      <c r="W52" s="18" cm="1">
        <f t="array" ref="W52">Table2[DT roll charge]*'Asar-2081'!AI52/100</f>
        <v>4303.4217647577952</v>
      </c>
      <c r="X52" s="18" cm="1">
        <f t="array" ref="X52">Table2[sms charge]*'Asar-2081'!AI52/100</f>
        <v>3969.4788033052632</v>
      </c>
      <c r="Y52" s="18" cm="1">
        <f t="array" ref="Y52">Table2[shipment sack]*'Asar-2081'!AI52/100</f>
        <v>4363.6114504419556</v>
      </c>
      <c r="Z52" s="18" cm="1">
        <f t="array" ref="Z52">Table2[tape charge]*'Asar-2081'!AI52/100</f>
        <v>337.82798326002239</v>
      </c>
      <c r="AA52" s="18" cm="1">
        <f t="array" ref="AA52">Table2[cable tie]*'Asar-2081'!AI52/100</f>
        <v>354.71938242302349</v>
      </c>
      <c r="AB52" s="18" cm="1">
        <f t="array" ref="AB52">Table2[audit tax]*'Asar-2081'!AI52/100</f>
        <v>329.38228367852184</v>
      </c>
      <c r="AC52" s="18" cm="1">
        <f t="array" ref="AC52">Table2[wada tax]*'Asar-2081'!AI52/100</f>
        <v>110.94834016897903</v>
      </c>
      <c r="AD52" s="18" cm="1">
        <f t="array" ref="AD52">Table2[2 wheeler pickup fuel]*'Asar-2081'!AI52/100</f>
        <v>5873.98405893364</v>
      </c>
      <c r="AE52" s="18" cm="1">
        <f t="array" ref="AE52">Table2[marker]*'Asar-2081'!AI52/100</f>
        <v>144.42146284365958</v>
      </c>
      <c r="AF52">
        <v>576</v>
      </c>
      <c r="AG52" s="1">
        <v>5485</v>
      </c>
      <c r="AH52" s="1">
        <v>6061</v>
      </c>
      <c r="AI52" cm="1">
        <f t="array" ref="AI52">'Asar-2081'!AH52/Table2[Total order]*100</f>
        <v>2.81523319383352</v>
      </c>
      <c r="AJ52">
        <v>3643</v>
      </c>
      <c r="AK52">
        <v>5.9540737108768491</v>
      </c>
      <c r="AL52" s="18">
        <f t="shared" si="0"/>
        <v>644457.62908777595</v>
      </c>
      <c r="AM52" s="18">
        <v>917900</v>
      </c>
      <c r="AN52" s="18">
        <f t="shared" si="1"/>
        <v>273442.37091222405</v>
      </c>
    </row>
    <row r="53" spans="1:40">
      <c r="A53" s="1" t="s">
        <v>10</v>
      </c>
      <c r="B53" s="1" t="s">
        <v>374</v>
      </c>
      <c r="C53" s="1">
        <v>32</v>
      </c>
      <c r="D53" s="1">
        <v>34</v>
      </c>
      <c r="E53" s="1">
        <v>194</v>
      </c>
      <c r="F53" s="1" t="s">
        <v>111</v>
      </c>
      <c r="G53" s="1" t="s">
        <v>422</v>
      </c>
      <c r="H53" s="1" t="s">
        <v>419</v>
      </c>
      <c r="I53" s="1" t="s">
        <v>419</v>
      </c>
      <c r="J53" s="1" t="s">
        <v>419</v>
      </c>
      <c r="K53" s="19" t="s">
        <v>419</v>
      </c>
      <c r="L53" s="1" t="s">
        <v>419</v>
      </c>
      <c r="M53" s="1" t="s">
        <v>419</v>
      </c>
      <c r="N53" s="1" t="s">
        <v>419</v>
      </c>
      <c r="O53" s="1">
        <v>2380</v>
      </c>
      <c r="P53" s="1" t="s">
        <v>419</v>
      </c>
      <c r="Q53" s="1"/>
      <c r="R53" s="19" t="s">
        <v>419</v>
      </c>
      <c r="S53" s="18">
        <v>894.54074194070961</v>
      </c>
      <c r="T53" s="18">
        <v>70.358159141510981</v>
      </c>
      <c r="U53" s="18">
        <v>636.33691482821791</v>
      </c>
      <c r="V53" s="18" cm="1">
        <f t="array" ref="V53">Table2[server charge]*'Asar-2081'!AI53/100</f>
        <v>12.262358739020776</v>
      </c>
      <c r="W53" s="18" cm="1">
        <f t="array" ref="W53">Table2[DT roll charge]*'Asar-2081'!AI53/100</f>
        <v>31.240811359403232</v>
      </c>
      <c r="X53" s="18" cm="1">
        <f t="array" ref="X53">Table2[sms charge]*'Asar-2081'!AI53/100</f>
        <v>28.816543036698821</v>
      </c>
      <c r="Y53" s="18" cm="1">
        <f t="array" ref="Y53">Table2[shipment sack]*'Asar-2081'!AI53/100</f>
        <v>31.677760075803672</v>
      </c>
      <c r="Z53" s="18" cm="1">
        <f t="array" ref="Z53">Table2[tape charge]*'Asar-2081'!AI53/100</f>
        <v>2.4524717478041551</v>
      </c>
      <c r="AA53" s="18" cm="1">
        <f t="array" ref="AA53">Table2[cable tie]*'Asar-2081'!AI53/100</f>
        <v>2.5750953351943626</v>
      </c>
      <c r="AB53" s="18" cm="1">
        <f t="array" ref="AB53">Table2[audit tax]*'Asar-2081'!AI53/100</f>
        <v>2.3911599541090514</v>
      </c>
      <c r="AC53" s="18" cm="1">
        <f t="array" ref="AC53">Table2[wada tax]*'Asar-2081'!AI53/100</f>
        <v>0.80543259650801458</v>
      </c>
      <c r="AD53" s="18" cm="1">
        <f t="array" ref="AD53">Table2[2 wheeler pickup fuel]*'Asar-2081'!AI53/100</f>
        <v>42.642352514944747</v>
      </c>
      <c r="AE53" s="18" cm="1">
        <f t="array" ref="AE53">Table2[marker]*'Asar-2081'!AI53/100</f>
        <v>1.0484316721862763</v>
      </c>
      <c r="AF53">
        <v>10</v>
      </c>
      <c r="AG53" s="1">
        <v>34</v>
      </c>
      <c r="AH53" s="1">
        <v>44</v>
      </c>
      <c r="AI53" cm="1">
        <f t="array" ref="AI53">'Asar-2081'!AH53/Table2[Total order]*100</f>
        <v>2.0437264565034627E-2</v>
      </c>
      <c r="AJ53" t="str">
        <v xml:space="preserve"> </v>
      </c>
      <c r="AK53" t="s">
        <v>419</v>
      </c>
      <c r="AL53" s="18">
        <f t="shared" si="0"/>
        <v>4137.1482329421115</v>
      </c>
      <c r="AM53" s="18">
        <v>11000</v>
      </c>
      <c r="AN53" s="18">
        <f t="shared" si="1"/>
        <v>6862.8517670578885</v>
      </c>
    </row>
    <row r="54" spans="1:40">
      <c r="A54" s="1"/>
      <c r="B54" s="1" t="s">
        <v>374</v>
      </c>
      <c r="C54" s="1"/>
      <c r="D54" s="1">
        <v>34</v>
      </c>
      <c r="E54" s="1">
        <v>217</v>
      </c>
      <c r="F54" s="1" t="s">
        <v>112</v>
      </c>
      <c r="G54" s="1" t="s">
        <v>422</v>
      </c>
      <c r="H54" s="1" t="s">
        <v>419</v>
      </c>
      <c r="I54" s="1" t="s">
        <v>419</v>
      </c>
      <c r="J54" s="1" t="s">
        <v>419</v>
      </c>
      <c r="K54" s="19" t="s">
        <v>419</v>
      </c>
      <c r="L54" s="1" t="s">
        <v>419</v>
      </c>
      <c r="M54" s="1" t="s">
        <v>419</v>
      </c>
      <c r="N54" s="1" t="s">
        <v>419</v>
      </c>
      <c r="O54" s="1">
        <v>37830</v>
      </c>
      <c r="P54" s="1" t="s">
        <v>419</v>
      </c>
      <c r="Q54" s="1"/>
      <c r="R54" s="19" t="s">
        <v>419</v>
      </c>
      <c r="S54" s="19" t="s">
        <v>419</v>
      </c>
      <c r="T54" s="18">
        <v>1007.4009149807256</v>
      </c>
      <c r="U54" s="18">
        <v>9111.1876441313034</v>
      </c>
      <c r="V54" s="18" cm="1">
        <f t="array" ref="V54">Table2[server charge]*'Asar-2081'!AI54/100</f>
        <v>175.57468194507021</v>
      </c>
      <c r="W54" s="18" cm="1">
        <f t="array" ref="W54">Table2[DT roll charge]*'Asar-2081'!AI54/100</f>
        <v>447.31161719145535</v>
      </c>
      <c r="X54" s="18" cm="1">
        <f t="array" ref="X54">Table2[sms charge]*'Asar-2081'!AI54/100</f>
        <v>412.60050257091507</v>
      </c>
      <c r="Y54" s="18" cm="1">
        <f t="array" ref="Y54">Table2[shipment sack]*'Asar-2081'!AI54/100</f>
        <v>453.56792835809807</v>
      </c>
      <c r="Z54" s="18" cm="1">
        <f t="array" ref="Z54">Table2[tape charge]*'Asar-2081'!AI54/100</f>
        <v>35.114936389014041</v>
      </c>
      <c r="AA54" s="18" cm="1">
        <f t="array" ref="AA54">Table2[cable tie]*'Asar-2081'!AI54/100</f>
        <v>36.870683208464747</v>
      </c>
      <c r="AB54" s="18" cm="1">
        <f t="array" ref="AB54">Table2[audit tax]*'Asar-2081'!AI54/100</f>
        <v>34.237062979288694</v>
      </c>
      <c r="AC54" s="18" cm="1">
        <f t="array" ref="AC54">Table2[wada tax]*'Asar-2081'!AI54/100</f>
        <v>11.532330359092029</v>
      </c>
      <c r="AD54" s="18" cm="1">
        <f t="array" ref="AD54">Table2[2 wheeler pickup fuel]*'Asar-2081'!AI54/100</f>
        <v>610.56095646398171</v>
      </c>
      <c r="AE54" s="18" cm="1">
        <f t="array" ref="AE54">Table2[marker]*'Asar-2081'!AI54/100</f>
        <v>15.011635306303504</v>
      </c>
      <c r="AF54">
        <v>82</v>
      </c>
      <c r="AG54" s="1">
        <v>548</v>
      </c>
      <c r="AH54" s="1">
        <v>630</v>
      </c>
      <c r="AI54" cm="1">
        <f t="array" ref="AI54">'Asar-2081'!AH54/Table2[Total order]*100</f>
        <v>0.29262446990845037</v>
      </c>
      <c r="AJ54" t="str">
        <v xml:space="preserve"> </v>
      </c>
      <c r="AK54" t="s">
        <v>419</v>
      </c>
      <c r="AL54" s="18">
        <f t="shared" si="0"/>
        <v>50180.970893883721</v>
      </c>
      <c r="AM54" s="18">
        <v>155490</v>
      </c>
      <c r="AN54" s="18">
        <f t="shared" si="1"/>
        <v>105309.02910611627</v>
      </c>
    </row>
    <row r="55" spans="1:40">
      <c r="A55" s="1"/>
      <c r="B55" s="1" t="s">
        <v>374</v>
      </c>
      <c r="C55" s="1"/>
      <c r="D55" s="1">
        <v>34</v>
      </c>
      <c r="E55" s="1">
        <v>349</v>
      </c>
      <c r="F55" s="1" t="s">
        <v>113</v>
      </c>
      <c r="G55" s="1" t="s">
        <v>419</v>
      </c>
      <c r="H55" s="1" t="s">
        <v>419</v>
      </c>
      <c r="I55" s="1" t="s">
        <v>419</v>
      </c>
      <c r="J55" s="1" t="s">
        <v>419</v>
      </c>
      <c r="K55" s="19" t="s">
        <v>419</v>
      </c>
      <c r="L55" s="1" t="s">
        <v>419</v>
      </c>
      <c r="M55" s="1" t="s">
        <v>419</v>
      </c>
      <c r="N55" s="1" t="s">
        <v>419</v>
      </c>
      <c r="O55" s="1">
        <v>5452</v>
      </c>
      <c r="P55" s="1" t="s">
        <v>419</v>
      </c>
      <c r="Q55" s="1"/>
      <c r="R55" s="19" t="s">
        <v>419</v>
      </c>
      <c r="S55" s="18">
        <v>1382.4720557265512</v>
      </c>
      <c r="T55" s="18">
        <v>108.73533685506243</v>
      </c>
      <c r="U55" s="18">
        <v>983.42977746179145</v>
      </c>
      <c r="V55" s="18" cm="1">
        <f t="array" ref="V55">Table2[server charge]*'Asar-2081'!AI55/100</f>
        <v>18.950918051213929</v>
      </c>
      <c r="W55" s="18" cm="1">
        <f t="array" ref="W55">Table2[DT roll charge]*'Asar-2081'!AI55/100</f>
        <v>48.281253919077727</v>
      </c>
      <c r="X55" s="18" cm="1">
        <f t="array" ref="X55">Table2[sms charge]*'Asar-2081'!AI55/100</f>
        <v>44.53465742035273</v>
      </c>
      <c r="Y55" s="18" cm="1">
        <f t="array" ref="Y55">Table2[shipment sack]*'Asar-2081'!AI55/100</f>
        <v>48.956538298969321</v>
      </c>
      <c r="Z55" s="18" cm="1">
        <f t="array" ref="Z55">Table2[tape charge]*'Asar-2081'!AI55/100</f>
        <v>3.7901836102427855</v>
      </c>
      <c r="AA55" s="18" cm="1">
        <f t="array" ref="AA55">Table2[cable tie]*'Asar-2081'!AI55/100</f>
        <v>3.9796927907549247</v>
      </c>
      <c r="AB55" s="18" cm="1">
        <f t="array" ref="AB55">Table2[audit tax]*'Asar-2081'!AI55/100</f>
        <v>3.6954290199867161</v>
      </c>
      <c r="AC55" s="18" cm="1">
        <f t="array" ref="AC55">Table2[wada tax]*'Asar-2081'!AI55/100</f>
        <v>1.2447594673305682</v>
      </c>
      <c r="AD55" s="18" cm="1">
        <f t="array" ref="AD55">Table2[2 wheeler pickup fuel]*'Asar-2081'!AI55/100</f>
        <v>65.90181752309644</v>
      </c>
      <c r="AE55" s="18" cm="1">
        <f t="array" ref="AE55">Table2[marker]*'Asar-2081'!AI55/100</f>
        <v>1.6203034933787908</v>
      </c>
      <c r="AF55" t="s">
        <v>419</v>
      </c>
      <c r="AG55" s="1">
        <v>68</v>
      </c>
      <c r="AH55" s="1">
        <v>68</v>
      </c>
      <c r="AI55" cm="1">
        <f t="array" ref="AI55">'Asar-2081'!AH55/Table2[Total order]*100</f>
        <v>3.1584863418689879E-2</v>
      </c>
      <c r="AJ55" t="str">
        <v xml:space="preserve"> </v>
      </c>
      <c r="AK55" t="s">
        <v>419</v>
      </c>
      <c r="AL55" s="18">
        <f t="shared" si="0"/>
        <v>8167.5927236378093</v>
      </c>
      <c r="AM55" s="18">
        <v>17000</v>
      </c>
      <c r="AN55" s="18">
        <f t="shared" si="1"/>
        <v>8832.4072763621916</v>
      </c>
    </row>
    <row r="56" spans="1:40">
      <c r="A56" s="1" t="s">
        <v>293</v>
      </c>
      <c r="B56" s="1"/>
      <c r="C56" s="1"/>
      <c r="D56" s="1"/>
      <c r="E56" s="1">
        <v>33</v>
      </c>
      <c r="F56" s="1" t="s">
        <v>11</v>
      </c>
      <c r="G56" s="1" t="s">
        <v>422</v>
      </c>
      <c r="H56" s="1" t="s">
        <v>419</v>
      </c>
      <c r="I56" s="1" t="s">
        <v>419</v>
      </c>
      <c r="J56" s="1" t="s">
        <v>419</v>
      </c>
      <c r="K56" s="19">
        <v>686.55999999999767</v>
      </c>
      <c r="L56" s="1">
        <v>3500</v>
      </c>
      <c r="M56" s="1">
        <v>780</v>
      </c>
      <c r="N56" s="1">
        <v>400</v>
      </c>
      <c r="O56" s="1">
        <v>44130</v>
      </c>
      <c r="P56" s="1">
        <v>125</v>
      </c>
      <c r="Q56" s="1"/>
      <c r="R56" s="19" t="s">
        <v>419</v>
      </c>
      <c r="S56" s="18">
        <v>711.81046676096184</v>
      </c>
      <c r="T56" s="18">
        <v>849.89094032399782</v>
      </c>
      <c r="U56" s="18">
        <v>7686.6277558297616</v>
      </c>
      <c r="V56" s="18" cm="1">
        <f t="array" ref="V56">Table2[server charge]*'Asar-2081'!AI56/100</f>
        <v>187.00097077006686</v>
      </c>
      <c r="W56" s="18" cm="1">
        <f t="array" ref="W56">Table2[DT roll charge]*'Asar-2081'!AI56/100</f>
        <v>476.42237323089932</v>
      </c>
      <c r="X56" s="18" cm="1">
        <f t="array" ref="X56">Table2[sms charge]*'Asar-2081'!AI56/100</f>
        <v>439.45228130965711</v>
      </c>
      <c r="Y56" s="18" cm="1">
        <f t="array" ref="Y56">Table2[shipment sack]*'Asar-2081'!AI56/100</f>
        <v>483.08584115600604</v>
      </c>
      <c r="Z56" s="18" cm="1">
        <f t="array" ref="Z56">Table2[tape charge]*'Asar-2081'!AI56/100</f>
        <v>37.40019415401337</v>
      </c>
      <c r="AA56" s="18" cm="1">
        <f t="array" ref="AA56">Table2[cable tie]*'Asar-2081'!AI56/100</f>
        <v>39.270203861714037</v>
      </c>
      <c r="AB56" s="18" cm="1">
        <f t="array" ref="AB56">Table2[audit tax]*'Asar-2081'!AI56/100</f>
        <v>36.46518930016304</v>
      </c>
      <c r="AC56" s="18" cm="1">
        <f t="array" ref="AC56">Table2[wada tax]*'Asar-2081'!AI56/100</f>
        <v>12.282847096747226</v>
      </c>
      <c r="AD56" s="18" cm="1">
        <f t="array" ref="AD56">Table2[2 wheeler pickup fuel]*'Asar-2081'!AI56/100</f>
        <v>650.29587585290744</v>
      </c>
      <c r="AE56" s="18" cm="1">
        <f t="array" ref="AE56">Table2[marker]*'Asar-2081'!AI56/100</f>
        <v>15.988583000840714</v>
      </c>
      <c r="AF56">
        <v>82</v>
      </c>
      <c r="AG56" s="1">
        <v>589</v>
      </c>
      <c r="AH56" s="1">
        <v>671</v>
      </c>
      <c r="AI56" cm="1">
        <f t="array" ref="AI56">'Asar-2081'!AH56/Table2[Total order]*100</f>
        <v>0.31166828461677809</v>
      </c>
      <c r="AJ56">
        <v>344</v>
      </c>
      <c r="AK56">
        <v>0.56222930456811315</v>
      </c>
      <c r="AL56" s="18">
        <f t="shared" si="0"/>
        <v>61247.553522647722</v>
      </c>
      <c r="AM56" s="18">
        <v>145641.25</v>
      </c>
      <c r="AN56" s="18">
        <f t="shared" si="1"/>
        <v>84393.696477352278</v>
      </c>
    </row>
    <row r="57" spans="1:40">
      <c r="A57" s="1" t="s">
        <v>11</v>
      </c>
      <c r="B57" s="1" t="s">
        <v>374</v>
      </c>
      <c r="C57" s="1">
        <v>33</v>
      </c>
      <c r="D57" s="1">
        <v>97</v>
      </c>
      <c r="E57" s="1">
        <v>348</v>
      </c>
      <c r="F57" s="1" t="s">
        <v>114</v>
      </c>
      <c r="G57" s="1" t="s">
        <v>419</v>
      </c>
      <c r="H57" s="1" t="s">
        <v>419</v>
      </c>
      <c r="I57" s="1" t="s">
        <v>419</v>
      </c>
      <c r="J57" s="1" t="s">
        <v>419</v>
      </c>
      <c r="K57" s="19" t="s">
        <v>419</v>
      </c>
      <c r="L57" s="1" t="s">
        <v>419</v>
      </c>
      <c r="M57" s="1" t="s">
        <v>419</v>
      </c>
      <c r="N57" s="1" t="s">
        <v>419</v>
      </c>
      <c r="O57" s="1">
        <v>2640</v>
      </c>
      <c r="P57" s="1" t="s">
        <v>419</v>
      </c>
      <c r="Q57" s="1"/>
      <c r="R57" s="19" t="s">
        <v>419</v>
      </c>
      <c r="S57" s="18">
        <v>38.189533239038191</v>
      </c>
      <c r="T57" s="18">
        <v>45.597725561347126</v>
      </c>
      <c r="U57" s="18">
        <v>412.39731625912276</v>
      </c>
      <c r="V57" s="18" cm="1">
        <f t="array" ref="V57">Table2[server charge]*'Asar-2081'!AI57/100</f>
        <v>10.032838968289727</v>
      </c>
      <c r="W57" s="18" cm="1">
        <f t="array" ref="W57">Table2[DT roll charge]*'Asar-2081'!AI57/100</f>
        <v>25.56066383951174</v>
      </c>
      <c r="X57" s="18" cm="1">
        <f t="array" ref="X57">Table2[sms charge]*'Asar-2081'!AI57/100</f>
        <v>23.577171575480858</v>
      </c>
      <c r="Y57" s="18" cm="1">
        <f t="array" ref="Y57">Table2[shipment sack]*'Asar-2081'!AI57/100</f>
        <v>25.91816733474846</v>
      </c>
      <c r="Z57" s="18" cm="1">
        <f t="array" ref="Z57">Table2[tape charge]*'Asar-2081'!AI57/100</f>
        <v>2.0065677936579451</v>
      </c>
      <c r="AA57" s="18" cm="1">
        <f t="array" ref="AA57">Table2[cable tie]*'Asar-2081'!AI57/100</f>
        <v>2.1068961833408424</v>
      </c>
      <c r="AB57" s="18" cm="1">
        <f t="array" ref="AB57">Table2[audit tax]*'Asar-2081'!AI57/100</f>
        <v>1.9564035988164969</v>
      </c>
      <c r="AC57" s="18" cm="1">
        <f t="array" ref="AC57">Table2[wada tax]*'Asar-2081'!AI57/100</f>
        <v>0.65899030623383026</v>
      </c>
      <c r="AD57" s="18" cm="1">
        <f t="array" ref="AD57">Table2[2 wheeler pickup fuel]*'Asar-2081'!AI57/100</f>
        <v>34.889197512227526</v>
      </c>
      <c r="AE57" s="18" cm="1">
        <f t="array" ref="AE57">Table2[marker]*'Asar-2081'!AI57/100</f>
        <v>0.85780773178877168</v>
      </c>
      <c r="AF57" t="s">
        <v>419</v>
      </c>
      <c r="AG57" s="1">
        <v>36</v>
      </c>
      <c r="AH57" s="1">
        <v>36</v>
      </c>
      <c r="AI57" cm="1">
        <f t="array" ref="AI57">'Asar-2081'!AH57/Table2[Total order]*100</f>
        <v>1.6721398280482878E-2</v>
      </c>
      <c r="AJ57" t="str">
        <v xml:space="preserve"> </v>
      </c>
      <c r="AK57" t="s">
        <v>419</v>
      </c>
      <c r="AL57" s="18">
        <f t="shared" si="0"/>
        <v>3263.7492799036036</v>
      </c>
      <c r="AM57" s="18">
        <v>9500</v>
      </c>
      <c r="AN57" s="18">
        <f t="shared" si="1"/>
        <v>6236.2507200963964</v>
      </c>
    </row>
    <row r="58" spans="1:40">
      <c r="A58" s="1" t="s">
        <v>293</v>
      </c>
      <c r="B58" s="1"/>
      <c r="C58" s="1"/>
      <c r="D58" s="1"/>
      <c r="E58" s="1">
        <v>35</v>
      </c>
      <c r="F58" s="1" t="s">
        <v>12</v>
      </c>
      <c r="G58" s="1" t="s">
        <v>419</v>
      </c>
      <c r="H58" s="1" t="s">
        <v>419</v>
      </c>
      <c r="I58" s="1" t="s">
        <v>419</v>
      </c>
      <c r="J58" s="1" t="s">
        <v>485</v>
      </c>
      <c r="K58" s="19">
        <v>784.30000000000291</v>
      </c>
      <c r="L58" s="1">
        <v>3000</v>
      </c>
      <c r="M58" s="1">
        <v>370</v>
      </c>
      <c r="N58" s="1">
        <v>1000</v>
      </c>
      <c r="O58" s="1">
        <v>23550</v>
      </c>
      <c r="P58" s="1" t="s">
        <v>419</v>
      </c>
      <c r="Q58" s="1"/>
      <c r="R58" s="19" t="s">
        <v>419</v>
      </c>
      <c r="S58" s="19" t="s">
        <v>419</v>
      </c>
      <c r="T58" s="18" t="s">
        <v>419</v>
      </c>
      <c r="U58" s="18" t="s">
        <v>419</v>
      </c>
      <c r="V58" s="19" cm="1">
        <f t="array" ref="V58">Table2[server charge]*'Asar-2081'!AI58/100</f>
        <v>116.21371804935599</v>
      </c>
      <c r="W58" s="19" cm="1">
        <f t="array" ref="W58">Table2[DT roll charge]*'Asar-2081'!AI58/100</f>
        <v>296.07768947434425</v>
      </c>
      <c r="X58" s="19" cm="1">
        <f t="array" ref="X58">Table2[sms charge]*'Asar-2081'!AI58/100</f>
        <v>273.10223741598656</v>
      </c>
      <c r="Y58" s="19" cm="1">
        <f t="array" ref="Y58">Table2[shipment sack]*'Asar-2081'!AI58/100</f>
        <v>300.21877162750297</v>
      </c>
      <c r="Z58" s="19" cm="1">
        <f t="array" ref="Z58">Table2[tape charge]*'Asar-2081'!AI58/100</f>
        <v>23.242743609871194</v>
      </c>
      <c r="AA58" s="19" cm="1">
        <f t="array" ref="AA58">Table2[cable tie]*'Asar-2081'!AI58/100</f>
        <v>24.404880790364754</v>
      </c>
      <c r="AB58" s="19" cm="1">
        <f t="array" ref="AB58">Table2[audit tax]*'Asar-2081'!AI58/100</f>
        <v>22.661675019624418</v>
      </c>
      <c r="AC58" s="19" cm="1">
        <f t="array" ref="AC58">Table2[wada tax]*'Asar-2081'!AI58/100</f>
        <v>7.6333043805418654</v>
      </c>
      <c r="AD58" s="19" cm="1">
        <f t="array" ref="AD58">Table2[2 wheeler pickup fuel]*'Asar-2081'!AI58/100</f>
        <v>404.13320451663543</v>
      </c>
      <c r="AE58" s="19" cm="1">
        <f t="array" ref="AE58">Table2[marker]*'Asar-2081'!AI58/100</f>
        <v>9.936272893219936</v>
      </c>
      <c r="AF58" s="1">
        <v>49</v>
      </c>
      <c r="AG58" s="1">
        <v>368</v>
      </c>
      <c r="AH58" s="1">
        <v>417</v>
      </c>
      <c r="AI58" cm="1">
        <f t="array" ref="AI58">'Asar-2081'!AH58/Table2[Total order]*100</f>
        <v>0.19368953008225998</v>
      </c>
      <c r="AJ58" t="str">
        <v xml:space="preserve"> </v>
      </c>
      <c r="AK58" t="s">
        <v>419</v>
      </c>
      <c r="AL58" s="18">
        <f t="shared" si="0"/>
        <v>30181.924497777447</v>
      </c>
      <c r="AM58" s="18">
        <v>97933.25</v>
      </c>
      <c r="AN58" s="18">
        <f t="shared" si="1"/>
        <v>67751.325502222549</v>
      </c>
    </row>
    <row r="59" spans="1:40">
      <c r="A59" s="1" t="s">
        <v>12</v>
      </c>
      <c r="B59" s="1" t="s">
        <v>374</v>
      </c>
      <c r="C59" s="1">
        <v>35</v>
      </c>
      <c r="D59" s="1">
        <v>88</v>
      </c>
      <c r="E59" s="1">
        <v>169</v>
      </c>
      <c r="F59" s="1" t="s">
        <v>115</v>
      </c>
      <c r="G59" s="1" t="s">
        <v>419</v>
      </c>
      <c r="H59" s="1" t="s">
        <v>419</v>
      </c>
      <c r="I59" s="1" t="s">
        <v>419</v>
      </c>
      <c r="J59" s="1" t="s">
        <v>485</v>
      </c>
      <c r="K59" s="19" t="s">
        <v>419</v>
      </c>
      <c r="L59" s="1" t="s">
        <v>419</v>
      </c>
      <c r="M59" s="1" t="s">
        <v>419</v>
      </c>
      <c r="N59" s="1" t="s">
        <v>419</v>
      </c>
      <c r="O59" s="1">
        <v>36100</v>
      </c>
      <c r="P59" s="1" t="s">
        <v>419</v>
      </c>
      <c r="Q59" s="1"/>
      <c r="R59" s="19" t="s">
        <v>419</v>
      </c>
      <c r="S59" s="19" t="s">
        <v>419</v>
      </c>
      <c r="T59" s="18" t="s">
        <v>419</v>
      </c>
      <c r="U59" s="18" t="s">
        <v>419</v>
      </c>
      <c r="V59" s="19" cm="1">
        <f t="array" ref="V59">Table2[server charge]*'Asar-2081'!AI59/100</f>
        <v>119.55799770545256</v>
      </c>
      <c r="W59" s="19" cm="1">
        <f t="array" ref="W59">Table2[DT roll charge]*'Asar-2081'!AI59/100</f>
        <v>304.59791075418144</v>
      </c>
      <c r="X59" s="19" cm="1">
        <f t="array" ref="X59">Table2[sms charge]*'Asar-2081'!AI59/100</f>
        <v>280.9612946078135</v>
      </c>
      <c r="Y59" s="19" cm="1">
        <f t="array" ref="Y59">Table2[shipment sack]*'Asar-2081'!AI59/100</f>
        <v>308.85816073908575</v>
      </c>
      <c r="Z59" s="19" cm="1">
        <f t="array" ref="Z59">Table2[tape charge]*'Asar-2081'!AI59/100</f>
        <v>23.911599541090514</v>
      </c>
      <c r="AA59" s="19" cm="1">
        <f t="array" ref="AA59">Table2[cable tie]*'Asar-2081'!AI59/100</f>
        <v>25.107179518145035</v>
      </c>
      <c r="AB59" s="19" cm="1">
        <f t="array" ref="AB59">Table2[audit tax]*'Asar-2081'!AI59/100</f>
        <v>23.313809552563249</v>
      </c>
      <c r="AC59" s="19" cm="1">
        <f t="array" ref="AC59">Table2[wada tax]*'Asar-2081'!AI59/100</f>
        <v>7.852967815953142</v>
      </c>
      <c r="AD59" s="19" cm="1">
        <f t="array" ref="AD59">Table2[2 wheeler pickup fuel]*'Asar-2081'!AI59/100</f>
        <v>415.76293702071126</v>
      </c>
      <c r="AE59" s="19" cm="1">
        <f t="array" ref="AE59">Table2[marker]*'Asar-2081'!AI59/100</f>
        <v>10.222208803816194</v>
      </c>
      <c r="AF59" s="1">
        <v>53</v>
      </c>
      <c r="AG59" s="1">
        <v>376</v>
      </c>
      <c r="AH59" s="1">
        <v>429</v>
      </c>
      <c r="AI59" cm="1">
        <f t="array" ref="AI59">'Asar-2081'!AH59/Table2[Total order]*100</f>
        <v>0.19926332950908759</v>
      </c>
      <c r="AJ59" t="str">
        <v xml:space="preserve"> </v>
      </c>
      <c r="AK59" t="s">
        <v>419</v>
      </c>
      <c r="AL59" s="18">
        <f t="shared" si="0"/>
        <v>37620.146066058813</v>
      </c>
      <c r="AM59" s="18">
        <v>115708.75</v>
      </c>
      <c r="AN59" s="18">
        <f t="shared" si="1"/>
        <v>78088.603933941195</v>
      </c>
    </row>
    <row r="60" spans="1:40">
      <c r="A60" s="1" t="s">
        <v>293</v>
      </c>
      <c r="B60" s="1"/>
      <c r="C60" s="1"/>
      <c r="D60" s="1"/>
      <c r="E60" s="1">
        <v>37</v>
      </c>
      <c r="F60" s="1" t="s">
        <v>13</v>
      </c>
      <c r="G60" s="1" t="s">
        <v>419</v>
      </c>
      <c r="H60" s="1" t="s">
        <v>419</v>
      </c>
      <c r="I60" s="1" t="s">
        <v>419</v>
      </c>
      <c r="J60" s="1" t="s">
        <v>485</v>
      </c>
      <c r="K60" s="19">
        <v>781.5</v>
      </c>
      <c r="L60" s="1">
        <v>4000</v>
      </c>
      <c r="M60" s="1" t="s">
        <v>419</v>
      </c>
      <c r="N60" s="1">
        <v>681</v>
      </c>
      <c r="O60" s="1">
        <v>28475</v>
      </c>
      <c r="P60" s="1" t="s">
        <v>419</v>
      </c>
      <c r="Q60" s="1"/>
      <c r="R60" s="19">
        <v>19771.432347596234</v>
      </c>
      <c r="S60" s="19">
        <v>672.94117647058818</v>
      </c>
      <c r="T60" s="18" t="s">
        <v>419</v>
      </c>
      <c r="U60" s="18" t="s">
        <v>419</v>
      </c>
      <c r="V60" s="18" cm="1">
        <f t="array" ref="V60">Table2[server charge]*'Asar-2081'!AI60/100</f>
        <v>147.14830486824931</v>
      </c>
      <c r="W60" s="18" cm="1">
        <f t="array" ref="W60">Table2[DT roll charge]*'Asar-2081'!AI60/100</f>
        <v>374.88973631283881</v>
      </c>
      <c r="X60" s="18" cm="1">
        <f t="array" ref="X60">Table2[sms charge]*'Asar-2081'!AI60/100</f>
        <v>345.79851644038587</v>
      </c>
      <c r="Y60" s="18" cm="1">
        <f t="array" ref="Y60">Table2[shipment sack]*'Asar-2081'!AI60/100</f>
        <v>380.13312090964405</v>
      </c>
      <c r="Z60" s="18" cm="1">
        <f t="array" ref="Z60">Table2[tape charge]*'Asar-2081'!AI60/100</f>
        <v>29.42966097364986</v>
      </c>
      <c r="AA60" s="18" cm="1">
        <f t="array" ref="AA60">Table2[cable tie]*'Asar-2081'!AI60/100</f>
        <v>30.901144022332357</v>
      </c>
      <c r="AB60" s="18" cm="1">
        <f t="array" ref="AB60">Table2[audit tax]*'Asar-2081'!AI60/100</f>
        <v>28.693919449308613</v>
      </c>
      <c r="AC60" s="18" cm="1">
        <f t="array" ref="AC60">Table2[wada tax]*'Asar-2081'!AI60/100</f>
        <v>9.6651911580961762</v>
      </c>
      <c r="AD60" s="18" cm="1">
        <f t="array" ref="AD60">Table2[2 wheeler pickup fuel]*'Asar-2081'!AI60/100</f>
        <v>511.70823017933697</v>
      </c>
      <c r="AE60" s="18" cm="1">
        <f t="array" ref="AE60">Table2[marker]*'Asar-2081'!AI60/100</f>
        <v>12.581180066235316</v>
      </c>
      <c r="AF60">
        <v>88</v>
      </c>
      <c r="AG60" s="1">
        <v>440</v>
      </c>
      <c r="AH60" s="1">
        <v>528</v>
      </c>
      <c r="AI60" cm="1">
        <f t="array" ref="AI60">'Asar-2081'!AH60/Table2[Total order]*100</f>
        <v>0.24524717478041552</v>
      </c>
      <c r="AJ60" t="str">
        <v xml:space="preserve"> </v>
      </c>
      <c r="AK60" t="s">
        <v>419</v>
      </c>
      <c r="AL60" s="18">
        <f t="shared" si="0"/>
        <v>56252.822528446901</v>
      </c>
      <c r="AM60" s="18">
        <v>142390</v>
      </c>
      <c r="AN60" s="18">
        <f t="shared" si="1"/>
        <v>86137.177471553092</v>
      </c>
    </row>
    <row r="61" spans="1:40">
      <c r="A61" s="1" t="s">
        <v>13</v>
      </c>
      <c r="B61" s="1" t="s">
        <v>374</v>
      </c>
      <c r="C61" s="1">
        <v>37</v>
      </c>
      <c r="D61" s="1">
        <v>30</v>
      </c>
      <c r="E61" s="1">
        <v>125</v>
      </c>
      <c r="F61" s="1" t="s">
        <v>116</v>
      </c>
      <c r="G61" s="1" t="s">
        <v>419</v>
      </c>
      <c r="H61" s="1" t="s">
        <v>419</v>
      </c>
      <c r="I61" s="1" t="s">
        <v>419</v>
      </c>
      <c r="J61" s="1" t="s">
        <v>485</v>
      </c>
      <c r="K61" s="19" t="s">
        <v>419</v>
      </c>
      <c r="L61" s="1" t="s">
        <v>419</v>
      </c>
      <c r="M61" s="1" t="s">
        <v>419</v>
      </c>
      <c r="N61" s="1" t="s">
        <v>419</v>
      </c>
      <c r="O61" s="1">
        <v>9800</v>
      </c>
      <c r="P61" s="1" t="s">
        <v>419</v>
      </c>
      <c r="Q61" s="1"/>
      <c r="R61" s="19">
        <v>4830.5204031058975</v>
      </c>
      <c r="S61" s="19">
        <v>164.41176470588238</v>
      </c>
      <c r="T61" s="18" t="s">
        <v>419</v>
      </c>
      <c r="U61" s="18" t="s">
        <v>419</v>
      </c>
      <c r="V61" s="18" cm="1">
        <f t="array" ref="V61">Table2[server charge]*'Asar-2081'!AI61/100</f>
        <v>35.951006303038184</v>
      </c>
      <c r="W61" s="18" cm="1">
        <f t="array" ref="W61">Table2[DT roll charge]*'Asar-2081'!AI61/100</f>
        <v>91.592378758250376</v>
      </c>
      <c r="X61" s="18" cm="1">
        <f t="array" ref="X61">Table2[sms charge]*'Asar-2081'!AI61/100</f>
        <v>84.484864812139733</v>
      </c>
      <c r="Y61" s="18" cm="1">
        <f t="array" ref="Y61">Table2[shipment sack]*'Asar-2081'!AI61/100</f>
        <v>92.873432949515319</v>
      </c>
      <c r="Z61" s="18" cm="1">
        <f t="array" ref="Z61">Table2[tape charge]*'Asar-2081'!AI61/100</f>
        <v>7.1902012606076369</v>
      </c>
      <c r="AA61" s="18" cm="1">
        <f t="array" ref="AA61">Table2[cable tie]*'Asar-2081'!AI61/100</f>
        <v>7.5497113236380189</v>
      </c>
      <c r="AB61" s="18" cm="1">
        <f t="array" ref="AB61">Table2[audit tax]*'Asar-2081'!AI61/100</f>
        <v>7.0104462290924463</v>
      </c>
      <c r="AC61" s="18" cm="1">
        <f t="array" ref="AC61">Table2[wada tax]*'Asar-2081'!AI61/100</f>
        <v>2.3613819306712247</v>
      </c>
      <c r="AD61" s="18" cm="1">
        <f t="array" ref="AD61">Table2[2 wheeler pickup fuel]*'Asar-2081'!AI61/100</f>
        <v>125.0196244188153</v>
      </c>
      <c r="AE61" s="18" cm="1">
        <f t="array" ref="AE61">Table2[marker]*'Asar-2081'!AI61/100</f>
        <v>3.0738110389097648</v>
      </c>
      <c r="AF61">
        <v>27</v>
      </c>
      <c r="AG61" s="1">
        <v>102</v>
      </c>
      <c r="AH61" s="1">
        <v>129</v>
      </c>
      <c r="AI61" cm="1">
        <f t="array" ref="AI61">'Asar-2081'!AH61/Table2[Total order]*100</f>
        <v>5.9918343838396976E-2</v>
      </c>
      <c r="AJ61" t="str">
        <v xml:space="preserve"> </v>
      </c>
      <c r="AK61" t="s">
        <v>419</v>
      </c>
      <c r="AL61" s="18">
        <f t="shared" si="0"/>
        <v>15252.039026836459</v>
      </c>
      <c r="AM61" s="18">
        <v>34150</v>
      </c>
      <c r="AN61" s="18">
        <f t="shared" si="1"/>
        <v>18897.960973163543</v>
      </c>
    </row>
    <row r="62" spans="1:40">
      <c r="A62" s="1"/>
      <c r="B62" s="1" t="s">
        <v>374</v>
      </c>
      <c r="C62" s="1"/>
      <c r="D62" s="1">
        <v>30</v>
      </c>
      <c r="E62" s="1">
        <v>150</v>
      </c>
      <c r="F62" s="1" t="s">
        <v>117</v>
      </c>
      <c r="G62" s="1" t="s">
        <v>419</v>
      </c>
      <c r="H62" s="1" t="s">
        <v>419</v>
      </c>
      <c r="I62" s="1" t="s">
        <v>419</v>
      </c>
      <c r="J62" s="1" t="s">
        <v>485</v>
      </c>
      <c r="K62" s="19" t="s">
        <v>419</v>
      </c>
      <c r="L62" s="1">
        <v>5000</v>
      </c>
      <c r="M62" s="1" t="s">
        <v>419</v>
      </c>
      <c r="N62" s="1">
        <v>281</v>
      </c>
      <c r="O62" s="1">
        <v>29950</v>
      </c>
      <c r="P62" s="1" t="s">
        <v>419</v>
      </c>
      <c r="Q62" s="1"/>
      <c r="R62" s="19">
        <v>14529.007103915414</v>
      </c>
      <c r="S62" s="19">
        <v>494.50980392156862</v>
      </c>
      <c r="T62" s="18" t="s">
        <v>419</v>
      </c>
      <c r="U62" s="18" t="s">
        <v>419</v>
      </c>
      <c r="V62" s="18" cm="1">
        <f t="array" ref="V62">Table2[server charge]*'Asar-2081'!AI62/100</f>
        <v>108.13170888045593</v>
      </c>
      <c r="W62" s="18" cm="1">
        <f t="array" ref="W62">Table2[DT roll charge]*'Asar-2081'!AI62/100</f>
        <v>275.48715471473758</v>
      </c>
      <c r="X62" s="18" cm="1">
        <f t="array" ref="X62">Table2[sms charge]*'Asar-2081'!AI62/100</f>
        <v>254.10951586907149</v>
      </c>
      <c r="Y62" s="18" cm="1">
        <f t="array" ref="Y62">Table2[shipment sack]*'Asar-2081'!AI62/100</f>
        <v>279.34024794117784</v>
      </c>
      <c r="Z62" s="18" cm="1">
        <f t="array" ref="Z62">Table2[tape charge]*'Asar-2081'!AI62/100</f>
        <v>21.626341776091191</v>
      </c>
      <c r="AA62" s="18" cm="1">
        <f t="array" ref="AA62">Table2[cable tie]*'Asar-2081'!AI62/100</f>
        <v>22.707658864895748</v>
      </c>
      <c r="AB62" s="18" cm="1">
        <f t="array" ref="AB62">Table2[audit tax]*'Asar-2081'!AI62/100</f>
        <v>21.085683231688908</v>
      </c>
      <c r="AC62" s="18" cm="1">
        <f t="array" ref="AC62">Table2[wada tax]*'Asar-2081'!AI62/100</f>
        <v>7.1024510782979471</v>
      </c>
      <c r="AD62" s="18" cm="1">
        <f t="array" ref="AD62">Table2[2 wheeler pickup fuel]*'Asar-2081'!AI62/100</f>
        <v>376.02801763178553</v>
      </c>
      <c r="AE62" s="18" cm="1">
        <f t="array" ref="AE62">Table2[marker]*'Asar-2081'!AI62/100</f>
        <v>9.2452611092789834</v>
      </c>
      <c r="AF62">
        <v>68</v>
      </c>
      <c r="AG62" s="1">
        <v>320</v>
      </c>
      <c r="AH62" s="1">
        <v>388</v>
      </c>
      <c r="AI62" cm="1">
        <f t="array" ref="AI62">'Asar-2081'!AH62/Table2[Total order]*100</f>
        <v>0.1802195148007599</v>
      </c>
      <c r="AJ62" t="str">
        <v xml:space="preserve"> </v>
      </c>
      <c r="AK62" t="s">
        <v>419</v>
      </c>
      <c r="AL62" s="18">
        <f t="shared" si="0"/>
        <v>51629.380948934449</v>
      </c>
      <c r="AM62" s="18">
        <v>104580.62</v>
      </c>
      <c r="AN62" s="18">
        <f t="shared" si="1"/>
        <v>52951.239051065546</v>
      </c>
    </row>
    <row r="63" spans="1:40">
      <c r="A63" s="1"/>
      <c r="B63" s="1" t="s">
        <v>374</v>
      </c>
      <c r="C63" s="1"/>
      <c r="D63" s="1">
        <v>30</v>
      </c>
      <c r="E63" s="1">
        <v>175</v>
      </c>
      <c r="F63" s="1" t="s">
        <v>118</v>
      </c>
      <c r="G63" s="1" t="s">
        <v>419</v>
      </c>
      <c r="H63" s="1" t="s">
        <v>419</v>
      </c>
      <c r="I63" s="1" t="s">
        <v>419</v>
      </c>
      <c r="J63" s="1" t="s">
        <v>485</v>
      </c>
      <c r="K63" s="19">
        <v>73</v>
      </c>
      <c r="L63" s="1">
        <v>3000</v>
      </c>
      <c r="M63" s="1" t="s">
        <v>419</v>
      </c>
      <c r="N63" s="1">
        <v>300</v>
      </c>
      <c r="O63" s="1">
        <v>35350</v>
      </c>
      <c r="P63" s="1" t="s">
        <v>419</v>
      </c>
      <c r="Q63" s="1"/>
      <c r="R63" s="19">
        <v>18161.258879894267</v>
      </c>
      <c r="S63" s="19">
        <v>618.13725490196077</v>
      </c>
      <c r="T63" s="18" t="s">
        <v>419</v>
      </c>
      <c r="U63" s="18" t="s">
        <v>419</v>
      </c>
      <c r="V63" s="18" cm="1">
        <f t="array" ref="V63">Table2[server charge]*'Asar-2081'!AI63/100</f>
        <v>135.16463610056994</v>
      </c>
      <c r="W63" s="18" cm="1">
        <f t="array" ref="W63">Table2[DT roll charge]*'Asar-2081'!AI63/100</f>
        <v>344.35894339342201</v>
      </c>
      <c r="X63" s="18" cm="1">
        <f t="array" ref="X63">Table2[sms charge]*'Asar-2081'!AI63/100</f>
        <v>317.63689483633937</v>
      </c>
      <c r="Y63" s="18" cm="1">
        <f t="array" ref="Y63">Table2[shipment sack]*'Asar-2081'!AI63/100</f>
        <v>349.17530992647232</v>
      </c>
      <c r="Z63" s="18" cm="1">
        <f t="array" ref="Z63">Table2[tape charge]*'Asar-2081'!AI63/100</f>
        <v>27.032927220113983</v>
      </c>
      <c r="AA63" s="18" cm="1">
        <f t="array" ref="AA63">Table2[cable tie]*'Asar-2081'!AI63/100</f>
        <v>28.384573581119685</v>
      </c>
      <c r="AB63" s="18" cm="1">
        <f t="array" ref="AB63">Table2[audit tax]*'Asar-2081'!AI63/100</f>
        <v>26.357104039611137</v>
      </c>
      <c r="AC63" s="18" cm="1">
        <f t="array" ref="AC63">Table2[wada tax]*'Asar-2081'!AI63/100</f>
        <v>8.8780638478724345</v>
      </c>
      <c r="AD63" s="18" cm="1">
        <f t="array" ref="AD63">Table2[2 wheeler pickup fuel]*'Asar-2081'!AI63/100</f>
        <v>470.03502203973193</v>
      </c>
      <c r="AE63" s="18" cm="1">
        <f t="array" ref="AE63">Table2[marker]*'Asar-2081'!AI63/100</f>
        <v>11.556576386598728</v>
      </c>
      <c r="AF63">
        <v>106</v>
      </c>
      <c r="AG63" s="1">
        <v>379</v>
      </c>
      <c r="AH63" s="1">
        <v>485</v>
      </c>
      <c r="AI63" cm="1">
        <f t="array" ref="AI63">'Asar-2081'!AH63/Table2[Total order]*100</f>
        <v>0.22527439350094988</v>
      </c>
      <c r="AJ63" t="str">
        <v xml:space="preserve"> </v>
      </c>
      <c r="AK63" t="s">
        <v>419</v>
      </c>
      <c r="AL63" s="18">
        <f t="shared" si="0"/>
        <v>59220.976186168074</v>
      </c>
      <c r="AM63" s="18">
        <v>143989.5</v>
      </c>
      <c r="AN63" s="18">
        <f t="shared" si="1"/>
        <v>84768.523813831926</v>
      </c>
    </row>
    <row r="64" spans="1:40">
      <c r="A64" s="1" t="s">
        <v>293</v>
      </c>
      <c r="B64" s="1"/>
      <c r="C64" s="1"/>
      <c r="D64" s="1"/>
      <c r="E64" s="1">
        <v>38</v>
      </c>
      <c r="F64" s="1" t="s">
        <v>14</v>
      </c>
      <c r="G64" s="1" t="s">
        <v>422</v>
      </c>
      <c r="H64" s="1" t="s">
        <v>419</v>
      </c>
      <c r="I64" s="1" t="s">
        <v>419</v>
      </c>
      <c r="J64" s="1" t="s">
        <v>419</v>
      </c>
      <c r="K64" s="19">
        <v>2846.5</v>
      </c>
      <c r="L64" s="1">
        <v>12000</v>
      </c>
      <c r="M64" s="1">
        <v>5962</v>
      </c>
      <c r="N64" s="1">
        <v>681</v>
      </c>
      <c r="O64" s="1">
        <v>156960</v>
      </c>
      <c r="P64" s="1" t="s">
        <v>419</v>
      </c>
      <c r="Q64" s="1"/>
      <c r="R64" s="19" t="s">
        <v>419</v>
      </c>
      <c r="S64" s="19">
        <v>1447.7843198016733</v>
      </c>
      <c r="T64" s="18">
        <v>5141.4623338829806</v>
      </c>
      <c r="U64" s="18">
        <v>38073.875078145575</v>
      </c>
      <c r="V64" s="18" cm="1">
        <f t="array" ref="V64">Table2[server charge]*'Asar-2081'!AI64/100</f>
        <v>813.77471631683341</v>
      </c>
      <c r="W64" s="18" cm="1">
        <f t="array" ref="W64">Table2[DT roll charge]*'Asar-2081'!AI64/100</f>
        <v>2073.2538447603961</v>
      </c>
      <c r="X64" s="18" cm="1">
        <f t="array" ref="X64">Table2[sms charge]*'Asar-2081'!AI64/100</f>
        <v>1912.3705833445583</v>
      </c>
      <c r="Y64" s="18" cm="1">
        <f t="array" ref="Y64">Table2[shipment sack]*'Asar-2081'!AI64/100</f>
        <v>2102.2513504851527</v>
      </c>
      <c r="Z64" s="18" cm="1">
        <f t="array" ref="Z64">Table2[tape charge]*'Asar-2081'!AI64/100</f>
        <v>162.75494326336667</v>
      </c>
      <c r="AA64" s="18" cm="1">
        <f t="array" ref="AA64">Table2[cable tie]*'Asar-2081'!AI64/100</f>
        <v>170.89269042653501</v>
      </c>
      <c r="AB64" s="18" cm="1">
        <f t="array" ref="AB64">Table2[audit tax]*'Asar-2081'!AI64/100</f>
        <v>158.6860696817825</v>
      </c>
      <c r="AC64" s="18" cm="1">
        <f t="array" ref="AC64">Table2[wada tax]*'Asar-2081'!AI64/100</f>
        <v>53.451435950077339</v>
      </c>
      <c r="AD64" s="18" cm="1">
        <f t="array" ref="AD64">Table2[2 wheeler pickup fuel]*'Asar-2081'!AI64/100</f>
        <v>2829.9015759917879</v>
      </c>
      <c r="AE64" s="18" cm="1">
        <f t="array" ref="AE64">Table2[marker]*'Asar-2081'!AI64/100</f>
        <v>69.57773824508925</v>
      </c>
      <c r="AF64">
        <v>308</v>
      </c>
      <c r="AG64" s="1">
        <v>2612</v>
      </c>
      <c r="AH64" s="1">
        <v>2920</v>
      </c>
      <c r="AI64" cm="1">
        <f t="array" ref="AI64">'Asar-2081'!AH64/Table2[Total order]*100</f>
        <v>1.3562911938613889</v>
      </c>
      <c r="AJ64">
        <v>1558</v>
      </c>
      <c r="AK64">
        <v>2.546375745689303</v>
      </c>
      <c r="AL64" s="18">
        <f t="shared" si="0"/>
        <v>233459.53668029583</v>
      </c>
      <c r="AM64" s="18">
        <v>583020</v>
      </c>
      <c r="AN64" s="18">
        <f t="shared" si="1"/>
        <v>349560.46331970417</v>
      </c>
    </row>
    <row r="65" spans="1:40">
      <c r="A65" s="1" t="s">
        <v>14</v>
      </c>
      <c r="B65" s="1" t="s">
        <v>374</v>
      </c>
      <c r="C65" s="1">
        <v>38</v>
      </c>
      <c r="D65" s="1">
        <v>61</v>
      </c>
      <c r="E65" s="1">
        <v>157</v>
      </c>
      <c r="F65" s="1" t="s">
        <v>119</v>
      </c>
      <c r="G65" s="1" t="s">
        <v>422</v>
      </c>
      <c r="H65" s="1" t="s">
        <v>419</v>
      </c>
      <c r="I65" s="1" t="s">
        <v>419</v>
      </c>
      <c r="J65" s="1" t="s">
        <v>419</v>
      </c>
      <c r="K65" s="19" t="s">
        <v>419</v>
      </c>
      <c r="L65" s="1" t="s">
        <v>419</v>
      </c>
      <c r="M65" s="1" t="s">
        <v>419</v>
      </c>
      <c r="N65" s="1" t="s">
        <v>419</v>
      </c>
      <c r="O65" s="1">
        <v>16745</v>
      </c>
      <c r="P65" s="1" t="s">
        <v>419</v>
      </c>
      <c r="Q65" s="1"/>
      <c r="R65" s="19" t="s">
        <v>419</v>
      </c>
      <c r="S65" s="19">
        <v>118.9959714905485</v>
      </c>
      <c r="T65" s="18">
        <v>4209.7318251689549</v>
      </c>
      <c r="U65" s="18">
        <v>3129.3595954640205</v>
      </c>
      <c r="V65" s="18" cm="1">
        <f t="array" ref="V65">Table2[server charge]*'Asar-2081'!AI65/100</f>
        <v>66.885593121931507</v>
      </c>
      <c r="W65" s="18" cm="1">
        <f t="array" ref="W65">Table2[DT roll charge]*'Asar-2081'!AI65/100</f>
        <v>170.40442559674491</v>
      </c>
      <c r="X65" s="18" cm="1">
        <f t="array" ref="X65">Table2[sms charge]*'Asar-2081'!AI65/100</f>
        <v>157.18114383653904</v>
      </c>
      <c r="Y65" s="18" cm="1">
        <f t="array" ref="Y65">Table2[shipment sack]*'Asar-2081'!AI65/100</f>
        <v>172.78778223165639</v>
      </c>
      <c r="Z65" s="18" cm="1">
        <f t="array" ref="Z65">Table2[tape charge]*'Asar-2081'!AI65/100</f>
        <v>13.3771186243863</v>
      </c>
      <c r="AA65" s="18" cm="1">
        <f t="array" ref="AA65">Table2[cable tie]*'Asar-2081'!AI65/100</f>
        <v>14.045974555605618</v>
      </c>
      <c r="AB65" s="18" cm="1">
        <f t="array" ref="AB65">Table2[audit tax]*'Asar-2081'!AI65/100</f>
        <v>13.042690658776644</v>
      </c>
      <c r="AC65" s="18" cm="1">
        <f t="array" ref="AC65">Table2[wada tax]*'Asar-2081'!AI65/100</f>
        <v>4.3932687082255342</v>
      </c>
      <c r="AD65" s="18" cm="1">
        <f t="array" ref="AD65">Table2[2 wheeler pickup fuel]*'Asar-2081'!AI65/100</f>
        <v>232.59465008151682</v>
      </c>
      <c r="AE65" s="18" cm="1">
        <f t="array" ref="AE65">Table2[marker]*'Asar-2081'!AI65/100</f>
        <v>5.7187182119251441</v>
      </c>
      <c r="AF65">
        <v>19</v>
      </c>
      <c r="AG65" s="1">
        <v>221</v>
      </c>
      <c r="AH65" s="1">
        <v>240</v>
      </c>
      <c r="AI65" cm="1">
        <f t="array" ref="AI65">'Asar-2081'!AH65/Table2[Total order]*100</f>
        <v>0.11147598853655251</v>
      </c>
      <c r="AJ65" t="str">
        <v xml:space="preserve"> </v>
      </c>
      <c r="AK65" t="s">
        <v>419</v>
      </c>
      <c r="AL65" s="18">
        <f t="shared" si="0"/>
        <v>25053.51875775084</v>
      </c>
      <c r="AM65" s="18">
        <v>54257.5</v>
      </c>
      <c r="AN65" s="18">
        <f t="shared" si="1"/>
        <v>29203.98124224916</v>
      </c>
    </row>
    <row r="66" spans="1:40">
      <c r="A66" s="1"/>
      <c r="B66" s="1" t="s">
        <v>374</v>
      </c>
      <c r="C66" s="1"/>
      <c r="D66" s="1">
        <v>61</v>
      </c>
      <c r="E66" s="1">
        <v>295</v>
      </c>
      <c r="F66" s="1" t="s">
        <v>120</v>
      </c>
      <c r="G66" s="1" t="s">
        <v>422</v>
      </c>
      <c r="H66" s="1" t="s">
        <v>419</v>
      </c>
      <c r="I66" s="1" t="s">
        <v>419</v>
      </c>
      <c r="J66" s="1" t="s">
        <v>419</v>
      </c>
      <c r="K66" s="19" t="s">
        <v>419</v>
      </c>
      <c r="L66" s="1" t="s">
        <v>419</v>
      </c>
      <c r="M66" s="1" t="s">
        <v>419</v>
      </c>
      <c r="N66" s="1" t="s">
        <v>419</v>
      </c>
      <c r="O66" s="1">
        <v>4460</v>
      </c>
      <c r="P66" s="1" t="s">
        <v>419</v>
      </c>
      <c r="Q66" s="1"/>
      <c r="R66" s="19" t="s">
        <v>419</v>
      </c>
      <c r="S66" s="19">
        <v>33.219708707778125</v>
      </c>
      <c r="T66" s="18">
        <v>313.0882051566623</v>
      </c>
      <c r="U66" s="18">
        <v>873.61288706703897</v>
      </c>
      <c r="V66" s="18" cm="1">
        <f t="array" ref="V66">Table2[server charge]*'Asar-2081'!AI66/100</f>
        <v>18.672228079872546</v>
      </c>
      <c r="W66" s="18" cm="1">
        <f t="array" ref="W66">Table2[DT roll charge]*'Asar-2081'!AI66/100</f>
        <v>47.571235479091285</v>
      </c>
      <c r="X66" s="18" cm="1">
        <f t="array" ref="X66">Table2[sms charge]*'Asar-2081'!AI66/100</f>
        <v>43.879735987700478</v>
      </c>
      <c r="Y66" s="18" cm="1">
        <f t="array" ref="Y66">Table2[shipment sack]*'Asar-2081'!AI66/100</f>
        <v>48.236589206337413</v>
      </c>
      <c r="Z66" s="18" cm="1">
        <f t="array" ref="Z66">Table2[tape charge]*'Asar-2081'!AI66/100</f>
        <v>3.7344456159745092</v>
      </c>
      <c r="AA66" s="18" cm="1">
        <f t="array" ref="AA66">Table2[cable tie]*'Asar-2081'!AI66/100</f>
        <v>3.9211678967732349</v>
      </c>
      <c r="AB66" s="18" cm="1">
        <f t="array" ref="AB66">Table2[audit tax]*'Asar-2081'!AI66/100</f>
        <v>3.6410844755751466</v>
      </c>
      <c r="AC66" s="18" cm="1">
        <f t="array" ref="AC66">Table2[wada tax]*'Asar-2081'!AI66/100</f>
        <v>1.226454181046295</v>
      </c>
      <c r="AD66" s="18" cm="1">
        <f t="array" ref="AD66">Table2[2 wheeler pickup fuel]*'Asar-2081'!AI66/100</f>
        <v>64.932673147756773</v>
      </c>
      <c r="AE66" s="18" cm="1">
        <f t="array" ref="AE66">Table2[marker]*'Asar-2081'!AI66/100</f>
        <v>1.5964755008291027</v>
      </c>
      <c r="AF66">
        <v>8</v>
      </c>
      <c r="AG66" s="1">
        <v>59</v>
      </c>
      <c r="AH66" s="1">
        <v>67</v>
      </c>
      <c r="AI66" cm="1">
        <f t="array" ref="AI66">'Asar-2081'!AH66/Table2[Total order]*100</f>
        <v>3.112038013312091E-2</v>
      </c>
      <c r="AJ66" t="str">
        <v xml:space="preserve"> </v>
      </c>
      <c r="AK66" t="s">
        <v>419</v>
      </c>
      <c r="AL66" s="18">
        <f t="shared" si="0"/>
        <v>5917.3328905024364</v>
      </c>
      <c r="AM66" s="18">
        <v>17362.5</v>
      </c>
      <c r="AN66" s="18">
        <f t="shared" si="1"/>
        <v>11445.167109497565</v>
      </c>
    </row>
    <row r="67" spans="1:40">
      <c r="A67" s="1" t="s">
        <v>293</v>
      </c>
      <c r="B67" s="1"/>
      <c r="C67" s="1"/>
      <c r="D67" s="1"/>
      <c r="E67" s="1">
        <v>39</v>
      </c>
      <c r="F67" s="1" t="s">
        <v>15</v>
      </c>
      <c r="G67" s="1" t="s">
        <v>422</v>
      </c>
      <c r="H67" s="1" t="s">
        <v>419</v>
      </c>
      <c r="I67" s="1" t="s">
        <v>419</v>
      </c>
      <c r="J67" s="1" t="s">
        <v>419</v>
      </c>
      <c r="K67" s="19">
        <v>1572</v>
      </c>
      <c r="L67" s="1">
        <v>3500</v>
      </c>
      <c r="M67" s="1">
        <v>950</v>
      </c>
      <c r="N67" s="1">
        <v>681</v>
      </c>
      <c r="O67" s="1">
        <v>92950</v>
      </c>
      <c r="P67" s="1">
        <v>150</v>
      </c>
      <c r="Q67" s="1"/>
      <c r="R67" s="19" t="s">
        <v>419</v>
      </c>
      <c r="S67" s="19">
        <v>7141.4926987560839</v>
      </c>
      <c r="T67" s="18">
        <v>2010.4518199311569</v>
      </c>
      <c r="U67" s="18">
        <v>18183.032701760563</v>
      </c>
      <c r="V67" s="18" cm="1">
        <f t="array" ref="V67">Table2[server charge]*'Asar-2081'!AI67/100</f>
        <v>413.01853752792704</v>
      </c>
      <c r="W67" s="18" cm="1">
        <f t="array" ref="W67">Table2[DT roll charge]*'Asar-2081'!AI67/100</f>
        <v>1052.2473280598997</v>
      </c>
      <c r="X67" s="18" cm="1">
        <f t="array" ref="X67">Table2[sms charge]*'Asar-2081'!AI67/100</f>
        <v>970.59356319062852</v>
      </c>
      <c r="Y67" s="18" cm="1">
        <f t="array" ref="Y67">Table2[shipment sack]*'Asar-2081'!AI67/100</f>
        <v>1066.9645552804782</v>
      </c>
      <c r="Z67" s="18" cm="1">
        <f t="array" ref="Z67">Table2[tape charge]*'Asar-2081'!AI67/100</f>
        <v>82.603707505585405</v>
      </c>
      <c r="AA67" s="18" cm="1">
        <f t="array" ref="AA67">Table2[cable tie]*'Asar-2081'!AI67/100</f>
        <v>86.733892880864673</v>
      </c>
      <c r="AB67" s="18" cm="1">
        <f t="array" ref="AB67">Table2[audit tax]*'Asar-2081'!AI67/100</f>
        <v>80.538614817945771</v>
      </c>
      <c r="AC67" s="18" cm="1">
        <f t="array" ref="AC67">Table2[wada tax]*'Asar-2081'!AI67/100</f>
        <v>27.128434273292672</v>
      </c>
      <c r="AD67" s="18" cm="1">
        <f t="array" ref="AD67">Table2[2 wheeler pickup fuel]*'Asar-2081'!AI67/100</f>
        <v>1436.2719642533661</v>
      </c>
      <c r="AE67" s="18" cm="1">
        <f t="array" ref="AE67">Table2[marker]*'Asar-2081'!AI67/100</f>
        <v>35.313084958637759</v>
      </c>
      <c r="AF67">
        <v>74</v>
      </c>
      <c r="AG67" s="1">
        <v>1408</v>
      </c>
      <c r="AH67" s="1">
        <v>1482</v>
      </c>
      <c r="AI67" cm="1">
        <f t="array" ref="AI67">'Asar-2081'!AH67/Table2[Total order]*100</f>
        <v>0.68836422921321172</v>
      </c>
      <c r="AJ67">
        <v>840</v>
      </c>
      <c r="AK67">
        <v>1.3728855111546949</v>
      </c>
      <c r="AL67" s="18">
        <f t="shared" ref="AL67:AL130" si="2">SUM(K67:AE67)</f>
        <v>132389.39090319641</v>
      </c>
      <c r="AM67" s="18">
        <v>298125</v>
      </c>
      <c r="AN67" s="18">
        <f t="shared" ref="AN67:AN130" si="3">AM67-AL67</f>
        <v>165735.60909680359</v>
      </c>
    </row>
    <row r="68" spans="1:40">
      <c r="A68" s="1" t="s">
        <v>15</v>
      </c>
      <c r="B68" s="1" t="s">
        <v>374</v>
      </c>
      <c r="C68" s="1">
        <v>39</v>
      </c>
      <c r="D68" s="1">
        <v>46</v>
      </c>
      <c r="E68" s="1">
        <v>229</v>
      </c>
      <c r="F68" s="1" t="s">
        <v>121</v>
      </c>
      <c r="G68" s="1" t="s">
        <v>419</v>
      </c>
      <c r="H68" s="1" t="s">
        <v>419</v>
      </c>
      <c r="I68" s="1" t="s">
        <v>419</v>
      </c>
      <c r="J68" s="1" t="s">
        <v>419</v>
      </c>
      <c r="K68" s="19" t="s">
        <v>419</v>
      </c>
      <c r="L68" s="1" t="s">
        <v>419</v>
      </c>
      <c r="M68" s="1" t="s">
        <v>419</v>
      </c>
      <c r="N68" s="1">
        <v>300</v>
      </c>
      <c r="O68" s="1">
        <v>26400</v>
      </c>
      <c r="P68" s="1" t="s">
        <v>419</v>
      </c>
      <c r="Q68" s="1"/>
      <c r="R68" s="19" t="s">
        <v>419</v>
      </c>
      <c r="S68" s="19">
        <v>1436.0086533261222</v>
      </c>
      <c r="T68" s="18">
        <v>404.26089226685883</v>
      </c>
      <c r="U68" s="18">
        <v>3656.2373448884268</v>
      </c>
      <c r="V68" s="18" cm="1">
        <f t="array" ref="V68">Table2[server charge]*'Asar-2081'!AI68/100</f>
        <v>83.049611459731622</v>
      </c>
      <c r="W68" s="18" cm="1">
        <f t="array" ref="W68">Table2[DT roll charge]*'Asar-2081'!AI68/100</f>
        <v>211.58549511595825</v>
      </c>
      <c r="X68" s="18" cm="1">
        <f t="array" ref="X68">Table2[sms charge]*'Asar-2081'!AI68/100</f>
        <v>195.16658693036931</v>
      </c>
      <c r="Y68" s="18" cm="1">
        <f t="array" ref="Y68">Table2[shipment sack]*'Asar-2081'!AI68/100</f>
        <v>214.5448296043067</v>
      </c>
      <c r="Z68" s="18" cm="1">
        <f t="array" ref="Z68">Table2[tape charge]*'Asar-2081'!AI68/100</f>
        <v>16.609922291946326</v>
      </c>
      <c r="AA68" s="18" cm="1">
        <f t="array" ref="AA68">Table2[cable tie]*'Asar-2081'!AI68/100</f>
        <v>17.440418406543639</v>
      </c>
      <c r="AB68" s="18" cm="1">
        <f t="array" ref="AB68">Table2[audit tax]*'Asar-2081'!AI68/100</f>
        <v>16.194674234647668</v>
      </c>
      <c r="AC68" s="18" cm="1">
        <f t="array" ref="AC68">Table2[wada tax]*'Asar-2081'!AI68/100</f>
        <v>5.4549753127133718</v>
      </c>
      <c r="AD68" s="18" cm="1">
        <f t="array" ref="AD68">Table2[2 wheeler pickup fuel]*'Asar-2081'!AI68/100</f>
        <v>288.80502385121673</v>
      </c>
      <c r="AE68" s="18" cm="1">
        <f t="array" ref="AE68">Table2[marker]*'Asar-2081'!AI68/100</f>
        <v>7.1007417798070538</v>
      </c>
      <c r="AF68">
        <v>28</v>
      </c>
      <c r="AG68" s="1">
        <v>270</v>
      </c>
      <c r="AH68" s="1">
        <v>298</v>
      </c>
      <c r="AI68" cm="1">
        <f t="array" ref="AI68">'Asar-2081'!AH68/Table2[Total order]*100</f>
        <v>0.1384160190995527</v>
      </c>
      <c r="AJ68" t="str">
        <v xml:space="preserve"> </v>
      </c>
      <c r="AK68" t="s">
        <v>419</v>
      </c>
      <c r="AL68" s="18">
        <f t="shared" si="2"/>
        <v>33252.459169468646</v>
      </c>
      <c r="AM68" s="18">
        <v>81326.25</v>
      </c>
      <c r="AN68" s="18">
        <f t="shared" si="3"/>
        <v>48073.790830531354</v>
      </c>
    </row>
    <row r="69" spans="1:40">
      <c r="A69" s="1"/>
      <c r="B69" s="1" t="s">
        <v>374</v>
      </c>
      <c r="C69" s="1"/>
      <c r="D69" s="1">
        <v>46</v>
      </c>
      <c r="E69" s="1">
        <v>47</v>
      </c>
      <c r="F69" s="1" t="s">
        <v>122</v>
      </c>
      <c r="G69" s="1" t="s">
        <v>422</v>
      </c>
      <c r="H69" s="1" t="s">
        <v>419</v>
      </c>
      <c r="I69" s="1" t="s">
        <v>419</v>
      </c>
      <c r="J69" s="1" t="s">
        <v>419</v>
      </c>
      <c r="K69" s="19" t="s">
        <v>419</v>
      </c>
      <c r="L69" s="1" t="s">
        <v>419</v>
      </c>
      <c r="M69" s="1">
        <v>400</v>
      </c>
      <c r="N69" s="1">
        <v>300</v>
      </c>
      <c r="O69" s="1">
        <v>31280</v>
      </c>
      <c r="P69" s="1" t="s">
        <v>419</v>
      </c>
      <c r="Q69" s="1"/>
      <c r="R69" s="19" t="s">
        <v>419</v>
      </c>
      <c r="S69" s="19" t="s">
        <v>419</v>
      </c>
      <c r="T69" s="18">
        <v>827.72901345610342</v>
      </c>
      <c r="U69" s="18">
        <v>7486.1897065425392</v>
      </c>
      <c r="V69" s="18" cm="1">
        <f t="array" ref="V69">Table2[server charge]*'Asar-2081'!AI69/100</f>
        <v>129.31214670240092</v>
      </c>
      <c r="W69" s="18" cm="1">
        <f t="array" ref="W69">Table2[DT roll charge]*'Asar-2081'!AI69/100</f>
        <v>329.44855615370682</v>
      </c>
      <c r="X69" s="18" cm="1">
        <f t="array" ref="X69">Table2[sms charge]*'Asar-2081'!AI69/100</f>
        <v>303.88354475064216</v>
      </c>
      <c r="Y69" s="18" cm="1">
        <f t="array" ref="Y69">Table2[shipment sack]*'Asar-2081'!AI69/100</f>
        <v>334.05637898120239</v>
      </c>
      <c r="Z69" s="18" cm="1">
        <f t="array" ref="Z69">Table2[tape charge]*'Asar-2081'!AI69/100</f>
        <v>25.862429340480183</v>
      </c>
      <c r="AA69" s="18" cm="1">
        <f t="array" ref="AA69">Table2[cable tie]*'Asar-2081'!AI69/100</f>
        <v>27.155550807504191</v>
      </c>
      <c r="AB69" s="18" cm="1">
        <f t="array" ref="AB69">Table2[audit tax]*'Asar-2081'!AI69/100</f>
        <v>25.215868606968179</v>
      </c>
      <c r="AC69" s="18" cm="1">
        <f t="array" ref="AC69">Table2[wada tax]*'Asar-2081'!AI69/100</f>
        <v>8.4936528359027008</v>
      </c>
      <c r="AD69" s="18">
        <v>827.72901345610342</v>
      </c>
      <c r="AE69" s="18">
        <v>827.72901345610342</v>
      </c>
      <c r="AF69">
        <v>64</v>
      </c>
      <c r="AG69" s="1">
        <v>400</v>
      </c>
      <c r="AH69" s="1">
        <v>464</v>
      </c>
      <c r="AI69" cm="1">
        <f t="array" ref="AI69">'Asar-2081'!AH69/Table2[Total order]*100</f>
        <v>0.21552024450400153</v>
      </c>
      <c r="AJ69">
        <v>322</v>
      </c>
      <c r="AK69">
        <v>0.52627277927596638</v>
      </c>
      <c r="AL69" s="18">
        <f t="shared" si="2"/>
        <v>43132.804875089656</v>
      </c>
      <c r="AM69" s="18">
        <v>92720</v>
      </c>
      <c r="AN69" s="18">
        <f t="shared" si="3"/>
        <v>49587.195124910344</v>
      </c>
    </row>
    <row r="70" spans="1:40">
      <c r="A70" s="1"/>
      <c r="B70" s="1" t="s">
        <v>374</v>
      </c>
      <c r="C70" s="1"/>
      <c r="D70" s="1">
        <v>46</v>
      </c>
      <c r="E70" s="1">
        <v>53</v>
      </c>
      <c r="F70" s="1" t="s">
        <v>123</v>
      </c>
      <c r="G70" s="1" t="s">
        <v>419</v>
      </c>
      <c r="H70" s="1" t="s">
        <v>470</v>
      </c>
      <c r="I70" s="1" t="s">
        <v>419</v>
      </c>
      <c r="J70" s="1" t="s">
        <v>419</v>
      </c>
      <c r="K70" s="19">
        <v>910.89999999999418</v>
      </c>
      <c r="L70" s="1" t="s">
        <v>419</v>
      </c>
      <c r="M70" s="1">
        <v>250</v>
      </c>
      <c r="N70" s="1">
        <v>400</v>
      </c>
      <c r="O70" s="1">
        <v>68200</v>
      </c>
      <c r="P70" s="1">
        <v>2075</v>
      </c>
      <c r="Q70" s="1"/>
      <c r="R70" s="19" t="s">
        <v>419</v>
      </c>
      <c r="S70" s="19">
        <v>800</v>
      </c>
      <c r="T70" s="18" t="s">
        <v>419</v>
      </c>
      <c r="U70" s="18" t="s">
        <v>419</v>
      </c>
      <c r="V70" s="18" cm="1">
        <f t="array" ref="V70">Table2[server charge]*'Asar-2081'!AI70/100</f>
        <v>247.75538452248799</v>
      </c>
      <c r="W70" s="18" cm="1">
        <f t="array" ref="W70">Table2[DT roll charge]*'Asar-2081'!AI70/100</f>
        <v>631.20639314794255</v>
      </c>
      <c r="X70" s="18" cm="1">
        <f t="array" ref="X70">Table2[sms charge]*'Asar-2081'!AI70/100</f>
        <v>582.22515362784679</v>
      </c>
      <c r="Y70" s="18" cm="1">
        <f t="array" ref="Y70">Table2[shipment sack]*'Asar-2081'!AI70/100</f>
        <v>640.03474334976056</v>
      </c>
      <c r="Z70" s="18" cm="1">
        <f t="array" ref="Z70">Table2[tape charge]*'Asar-2081'!AI70/100</f>
        <v>49.551076904497592</v>
      </c>
      <c r="AA70" s="18" cm="1">
        <f t="array" ref="AA70">Table2[cable tie]*'Asar-2081'!AI70/100</f>
        <v>52.028630749722481</v>
      </c>
      <c r="AB70" s="18" cm="1">
        <f t="array" ref="AB70">Table2[audit tax]*'Asar-2081'!AI70/100</f>
        <v>48.312299981885154</v>
      </c>
      <c r="AC70" s="18" cm="1">
        <f t="array" ref="AC70">Table2[wada tax]*'Asar-2081'!AI70/100</f>
        <v>16.27339950671875</v>
      </c>
      <c r="AD70" s="18" cm="1">
        <f t="array" ref="AD70">Table2[2 wheeler pickup fuel]*'Asar-2081'!AI70/100</f>
        <v>861.56934967695202</v>
      </c>
      <c r="AE70" s="18" cm="1">
        <f t="array" ref="AE70">Table2[marker]*'Asar-2081'!AI70/100</f>
        <v>21.183085376672722</v>
      </c>
      <c r="AF70">
        <v>138</v>
      </c>
      <c r="AG70" s="1">
        <v>751</v>
      </c>
      <c r="AH70" s="1">
        <v>889</v>
      </c>
      <c r="AI70" cm="1">
        <f t="array" ref="AI70">'Asar-2081'!AH70/Table2[Total order]*100</f>
        <v>0.41292564087081329</v>
      </c>
      <c r="AJ70" t="str">
        <v xml:space="preserve"> </v>
      </c>
      <c r="AK70" t="s">
        <v>419</v>
      </c>
      <c r="AL70" s="18">
        <f t="shared" si="2"/>
        <v>75786.039516844496</v>
      </c>
      <c r="AM70" s="18">
        <v>196194.38</v>
      </c>
      <c r="AN70" s="18">
        <f t="shared" si="3"/>
        <v>120408.34048315551</v>
      </c>
    </row>
    <row r="71" spans="1:40">
      <c r="A71" s="1"/>
      <c r="B71" s="1" t="s">
        <v>374</v>
      </c>
      <c r="C71" s="1"/>
      <c r="D71" s="1">
        <v>46</v>
      </c>
      <c r="E71" s="1">
        <v>54</v>
      </c>
      <c r="F71" s="1" t="s">
        <v>124</v>
      </c>
      <c r="G71" s="1" t="s">
        <v>422</v>
      </c>
      <c r="H71" s="1" t="s">
        <v>419</v>
      </c>
      <c r="I71" s="1" t="s">
        <v>419</v>
      </c>
      <c r="J71" s="1" t="s">
        <v>419</v>
      </c>
      <c r="K71" s="19" t="s">
        <v>419</v>
      </c>
      <c r="L71" s="1" t="s">
        <v>419</v>
      </c>
      <c r="M71" s="1" t="s">
        <v>419</v>
      </c>
      <c r="N71" s="1">
        <v>400</v>
      </c>
      <c r="O71" s="1">
        <v>15200</v>
      </c>
      <c r="P71" s="1" t="s">
        <v>419</v>
      </c>
      <c r="Q71" s="1"/>
      <c r="R71" s="19" t="s">
        <v>419</v>
      </c>
      <c r="S71" s="19" t="s">
        <v>419</v>
      </c>
      <c r="T71" s="18" t="s">
        <v>419</v>
      </c>
      <c r="U71" s="18" t="s">
        <v>419</v>
      </c>
      <c r="V71" s="18" cm="1">
        <f t="array" ref="V71">Table2[server charge]*'Asar-2081'!AI71/100</f>
        <v>52.393714612179686</v>
      </c>
      <c r="W71" s="18" cm="1">
        <f t="array" ref="W71">Table2[DT roll charge]*'Asar-2081'!AI71/100</f>
        <v>133.48346671745017</v>
      </c>
      <c r="X71" s="18" cm="1">
        <f t="array" ref="X71">Table2[sms charge]*'Asar-2081'!AI71/100</f>
        <v>123.12522933862226</v>
      </c>
      <c r="Y71" s="18" cm="1">
        <f t="array" ref="Y71">Table2[shipment sack]*'Asar-2081'!AI71/100</f>
        <v>135.3504294147975</v>
      </c>
      <c r="Z71" s="18" cm="1">
        <f t="array" ref="Z71">Table2[tape charge]*'Asar-2081'!AI71/100</f>
        <v>10.478742922435936</v>
      </c>
      <c r="AA71" s="18" cm="1">
        <f t="array" ref="AA71">Table2[cable tie]*'Asar-2081'!AI71/100</f>
        <v>11.002680068557734</v>
      </c>
      <c r="AB71" s="18" cm="1">
        <f t="array" ref="AB71">Table2[audit tax]*'Asar-2081'!AI71/100</f>
        <v>10.216774349375038</v>
      </c>
      <c r="AC71" s="18" cm="1">
        <f t="array" ref="AC71">Table2[wada tax]*'Asar-2081'!AI71/100</f>
        <v>3.4413938214433357</v>
      </c>
      <c r="AD71" s="18" cm="1">
        <f t="array" ref="AD71">Table2[2 wheeler pickup fuel]*'Asar-2081'!AI71/100</f>
        <v>182.19914256385485</v>
      </c>
      <c r="AE71" s="18" cm="1">
        <f t="array" ref="AE71">Table2[marker]*'Asar-2081'!AI71/100</f>
        <v>4.4796625993413635</v>
      </c>
      <c r="AF71">
        <v>32</v>
      </c>
      <c r="AG71" s="1">
        <v>156</v>
      </c>
      <c r="AH71" s="1">
        <v>188</v>
      </c>
      <c r="AI71" cm="1">
        <f t="array" ref="AI71">'Asar-2081'!AH71/Table2[Total order]*100</f>
        <v>8.732285768696614E-2</v>
      </c>
      <c r="AJ71" t="str">
        <v xml:space="preserve"> </v>
      </c>
      <c r="AK71" t="s">
        <v>419</v>
      </c>
      <c r="AL71" s="18">
        <f t="shared" si="2"/>
        <v>16266.171236408059</v>
      </c>
      <c r="AM71" s="18">
        <v>46942</v>
      </c>
      <c r="AN71" s="18">
        <f t="shared" si="3"/>
        <v>30675.828763591941</v>
      </c>
    </row>
    <row r="72" spans="1:40">
      <c r="A72" s="1"/>
      <c r="B72" s="1" t="s">
        <v>374</v>
      </c>
      <c r="C72" s="1"/>
      <c r="D72" s="1">
        <v>46</v>
      </c>
      <c r="E72" s="1">
        <v>186</v>
      </c>
      <c r="F72" s="1" t="s">
        <v>125</v>
      </c>
      <c r="G72" s="1" t="s">
        <v>422</v>
      </c>
      <c r="H72" s="1" t="s">
        <v>419</v>
      </c>
      <c r="I72" s="1" t="s">
        <v>419</v>
      </c>
      <c r="J72" s="1" t="s">
        <v>419</v>
      </c>
      <c r="K72" s="19" t="s">
        <v>419</v>
      </c>
      <c r="L72" s="1" t="s">
        <v>419</v>
      </c>
      <c r="M72" s="1" t="s">
        <v>419</v>
      </c>
      <c r="N72" s="1">
        <v>300</v>
      </c>
      <c r="O72" s="1">
        <v>44985</v>
      </c>
      <c r="P72" s="1">
        <v>62.5</v>
      </c>
      <c r="Q72" s="1"/>
      <c r="R72" s="19" t="s">
        <v>419</v>
      </c>
      <c r="S72" s="19" t="s">
        <v>419</v>
      </c>
      <c r="T72" s="18">
        <v>907.77177412764581</v>
      </c>
      <c r="U72" s="18">
        <v>8210.1165972051986</v>
      </c>
      <c r="V72" s="18" cm="1">
        <f t="array" ref="V72">Table2[server charge]*'Asar-2081'!AI72/100</f>
        <v>207.62402864932903</v>
      </c>
      <c r="W72" s="18" cm="1">
        <f t="array" ref="W72">Table2[DT roll charge]*'Asar-2081'!AI72/100</f>
        <v>528.96373778989562</v>
      </c>
      <c r="X72" s="18" cm="1">
        <f t="array" ref="X72">Table2[sms charge]*'Asar-2081'!AI72/100</f>
        <v>487.91646732592329</v>
      </c>
      <c r="Y72" s="18" cm="1">
        <f t="array" ref="Y72">Table2[shipment sack]*'Asar-2081'!AI72/100</f>
        <v>536.36207401076672</v>
      </c>
      <c r="Z72" s="18" cm="1">
        <f t="array" ref="Z72">Table2[tape charge]*'Asar-2081'!AI72/100</f>
        <v>41.524805729865811</v>
      </c>
      <c r="AA72" s="18" cm="1">
        <f t="array" ref="AA72">Table2[cable tie]*'Asar-2081'!AI72/100</f>
        <v>43.601046016359106</v>
      </c>
      <c r="AB72" s="18" cm="1">
        <f t="array" ref="AB72">Table2[audit tax]*'Asar-2081'!AI72/100</f>
        <v>40.486685586619167</v>
      </c>
      <c r="AC72" s="18" cm="1">
        <f t="array" ref="AC72">Table2[wada tax]*'Asar-2081'!AI72/100</f>
        <v>13.63743828178343</v>
      </c>
      <c r="AD72" s="18" cm="1">
        <f t="array" ref="AD72">Table2[2 wheeler pickup fuel]*'Asar-2081'!AI72/100</f>
        <v>722.0125596280418</v>
      </c>
      <c r="AE72" s="18" cm="1">
        <f t="array" ref="AE72">Table2[marker]*'Asar-2081'!AI72/100</f>
        <v>17.751854449517634</v>
      </c>
      <c r="AF72">
        <v>67</v>
      </c>
      <c r="AG72" s="1">
        <v>678</v>
      </c>
      <c r="AH72" s="1">
        <v>745</v>
      </c>
      <c r="AI72" cm="1">
        <f t="array" ref="AI72">'Asar-2081'!AH72/Table2[Total order]*100</f>
        <v>0.34604004774888175</v>
      </c>
      <c r="AJ72">
        <v>304</v>
      </c>
      <c r="AK72">
        <v>0.49685380403693719</v>
      </c>
      <c r="AL72" s="18">
        <f t="shared" si="2"/>
        <v>57105.269068800939</v>
      </c>
      <c r="AM72" s="18">
        <v>186552.5</v>
      </c>
      <c r="AN72" s="18">
        <f t="shared" si="3"/>
        <v>129447.23093119907</v>
      </c>
    </row>
    <row r="73" spans="1:40">
      <c r="A73" s="1"/>
      <c r="B73" s="1" t="s">
        <v>374</v>
      </c>
      <c r="C73" s="1"/>
      <c r="D73" s="1">
        <v>46</v>
      </c>
      <c r="E73" s="1">
        <v>309</v>
      </c>
      <c r="F73" s="1" t="s">
        <v>126</v>
      </c>
      <c r="G73" s="1" t="s">
        <v>419</v>
      </c>
      <c r="H73" s="1" t="s">
        <v>419</v>
      </c>
      <c r="I73" s="1" t="s">
        <v>419</v>
      </c>
      <c r="J73" s="1" t="s">
        <v>419</v>
      </c>
      <c r="K73" s="19" t="s">
        <v>419</v>
      </c>
      <c r="L73" s="1" t="s">
        <v>419</v>
      </c>
      <c r="M73" s="1" t="s">
        <v>419</v>
      </c>
      <c r="N73" s="1">
        <v>250</v>
      </c>
      <c r="O73" s="1">
        <v>6200</v>
      </c>
      <c r="P73" s="1" t="s">
        <v>419</v>
      </c>
      <c r="Q73" s="1"/>
      <c r="R73" s="19" t="s">
        <v>419</v>
      </c>
      <c r="S73" s="19">
        <v>332.49864791779339</v>
      </c>
      <c r="T73" s="18">
        <v>93.604032102057914</v>
      </c>
      <c r="U73" s="18">
        <v>846.57844562852836</v>
      </c>
      <c r="V73" s="18" cm="1">
        <f t="array" ref="V73">Table2[server charge]*'Asar-2081'!AI73/100</f>
        <v>19.229608022555308</v>
      </c>
      <c r="W73" s="18" cm="1">
        <f t="array" ref="W73">Table2[DT roll charge]*'Asar-2081'!AI73/100</f>
        <v>48.991272359064162</v>
      </c>
      <c r="X73" s="18" cm="1">
        <f t="array" ref="X73">Table2[sms charge]*'Asar-2081'!AI73/100</f>
        <v>45.189578853004967</v>
      </c>
      <c r="Y73" s="18" cm="1">
        <f t="array" ref="Y73">Table2[shipment sack]*'Asar-2081'!AI73/100</f>
        <v>49.676487391601214</v>
      </c>
      <c r="Z73" s="18" cm="1">
        <f t="array" ref="Z73">Table2[tape charge]*'Asar-2081'!AI73/100</f>
        <v>3.8459216045110618</v>
      </c>
      <c r="AA73" s="18" cm="1">
        <f t="array" ref="AA73">Table2[cable tie]*'Asar-2081'!AI73/100</f>
        <v>4.0382176847366145</v>
      </c>
      <c r="AB73" s="18" cm="1">
        <f t="array" ref="AB73">Table2[audit tax]*'Asar-2081'!AI73/100</f>
        <v>3.7497735643982848</v>
      </c>
      <c r="AC73" s="18" cm="1">
        <f t="array" ref="AC73">Table2[wada tax]*'Asar-2081'!AI73/100</f>
        <v>1.2630647536148409</v>
      </c>
      <c r="AD73" s="18" cm="1">
        <f t="array" ref="AD73">Table2[2 wheeler pickup fuel]*'Asar-2081'!AI73/100</f>
        <v>66.870961898436079</v>
      </c>
      <c r="AE73" s="18" cm="1">
        <f t="array" ref="AE73">Table2[marker]*'Asar-2081'!AI73/100</f>
        <v>1.6441314859284788</v>
      </c>
      <c r="AF73">
        <v>7</v>
      </c>
      <c r="AG73" s="1">
        <v>62</v>
      </c>
      <c r="AH73" s="1">
        <v>69</v>
      </c>
      <c r="AI73" cm="1">
        <f t="array" ref="AI73">'Asar-2081'!AH73/Table2[Total order]*100</f>
        <v>3.2049346704258845E-2</v>
      </c>
      <c r="AJ73" t="str">
        <v xml:space="preserve"> </v>
      </c>
      <c r="AK73" t="s">
        <v>419</v>
      </c>
      <c r="AL73" s="18">
        <f t="shared" si="2"/>
        <v>7967.1801432662305</v>
      </c>
      <c r="AM73" s="18">
        <v>20670</v>
      </c>
      <c r="AN73" s="18">
        <f t="shared" si="3"/>
        <v>12702.819856733769</v>
      </c>
    </row>
    <row r="74" spans="1:40">
      <c r="A74" s="1" t="s">
        <v>293</v>
      </c>
      <c r="B74" s="1"/>
      <c r="C74" s="1"/>
      <c r="D74" s="1"/>
      <c r="E74" s="1">
        <v>41</v>
      </c>
      <c r="F74" s="1" t="s">
        <v>16</v>
      </c>
      <c r="G74" s="1" t="s">
        <v>422</v>
      </c>
      <c r="H74" s="1" t="s">
        <v>419</v>
      </c>
      <c r="I74" s="1" t="s">
        <v>419</v>
      </c>
      <c r="J74" s="1" t="s">
        <v>419</v>
      </c>
      <c r="K74" s="19">
        <v>729.80999999999767</v>
      </c>
      <c r="L74" s="1" t="s">
        <v>419</v>
      </c>
      <c r="M74" s="1">
        <v>700</v>
      </c>
      <c r="N74" s="1">
        <v>400</v>
      </c>
      <c r="O74" s="1">
        <v>19905</v>
      </c>
      <c r="P74" s="1" t="s">
        <v>419</v>
      </c>
      <c r="Q74" s="1"/>
      <c r="R74" s="19" t="s">
        <v>419</v>
      </c>
      <c r="S74" s="19">
        <v>90.75</v>
      </c>
      <c r="T74" s="18">
        <v>138.20377347389066</v>
      </c>
      <c r="U74" s="18">
        <v>1249.9497414807552</v>
      </c>
      <c r="V74" s="18" cm="1">
        <f t="array" ref="V74">Table2[server charge]*'Asar-2081'!AI74/100</f>
        <v>101.1644595969214</v>
      </c>
      <c r="W74" s="18" cm="1">
        <f t="array" ref="W74">Table2[DT roll charge]*'Asar-2081'!AI74/100</f>
        <v>257.73669371507668</v>
      </c>
      <c r="X74" s="18" cm="1">
        <f t="array" ref="X74">Table2[sms charge]*'Asar-2081'!AI74/100</f>
        <v>237.73648005276533</v>
      </c>
      <c r="Y74" s="18" cm="1">
        <f t="array" ref="Y74">Table2[shipment sack]*'Asar-2081'!AI74/100</f>
        <v>261.34152062538033</v>
      </c>
      <c r="Z74" s="18" cm="1">
        <f t="array" ref="Z74">Table2[tape charge]*'Asar-2081'!AI74/100</f>
        <v>20.232891919384283</v>
      </c>
      <c r="AA74" s="18" cm="1">
        <f t="array" ref="AA74">Table2[cable tie]*'Asar-2081'!AI74/100</f>
        <v>21.244536515353499</v>
      </c>
      <c r="AB74" s="18" cm="1">
        <f t="array" ref="AB74">Table2[audit tax]*'Asar-2081'!AI74/100</f>
        <v>19.727069621399675</v>
      </c>
      <c r="AC74" s="18" cm="1">
        <f t="array" ref="AC74">Table2[wada tax]*'Asar-2081'!AI74/100</f>
        <v>6.6448189211911206</v>
      </c>
      <c r="AD74" s="18" cm="1">
        <f t="array" ref="AD74">Table2[2 wheeler pickup fuel]*'Asar-2081'!AI74/100</f>
        <v>351.79940824829418</v>
      </c>
      <c r="AE74" s="18" cm="1">
        <f t="array" ref="AE74">Table2[marker]*'Asar-2081'!AI74/100</f>
        <v>8.6495612955367811</v>
      </c>
      <c r="AF74">
        <v>59</v>
      </c>
      <c r="AG74" s="1">
        <v>304</v>
      </c>
      <c r="AH74" s="1">
        <v>363</v>
      </c>
      <c r="AI74" cm="1">
        <f t="array" ref="AI74">'Asar-2081'!AH74/Table2[Total order]*100</f>
        <v>0.16860743266153569</v>
      </c>
      <c r="AJ74">
        <v>102</v>
      </c>
      <c r="AK74">
        <v>0.16670752635449865</v>
      </c>
      <c r="AL74" s="18">
        <f t="shared" si="2"/>
        <v>24499.990955465953</v>
      </c>
      <c r="AM74" s="18">
        <v>72280</v>
      </c>
      <c r="AN74" s="18">
        <f t="shared" si="3"/>
        <v>47780.009044534047</v>
      </c>
    </row>
    <row r="75" spans="1:40">
      <c r="A75" s="1" t="s">
        <v>16</v>
      </c>
      <c r="B75" s="1" t="s">
        <v>374</v>
      </c>
      <c r="C75" s="1">
        <v>41</v>
      </c>
      <c r="D75" s="1">
        <v>95</v>
      </c>
      <c r="E75" s="1">
        <v>120</v>
      </c>
      <c r="F75" s="1" t="s">
        <v>127</v>
      </c>
      <c r="G75" s="1" t="s">
        <v>422</v>
      </c>
      <c r="H75" s="1" t="s">
        <v>419</v>
      </c>
      <c r="I75" s="1" t="s">
        <v>419</v>
      </c>
      <c r="J75" s="1" t="s">
        <v>419</v>
      </c>
      <c r="K75" s="19" t="s">
        <v>419</v>
      </c>
      <c r="L75" s="1" t="s">
        <v>419</v>
      </c>
      <c r="M75" s="1" t="s">
        <v>419</v>
      </c>
      <c r="N75" s="1" t="s">
        <v>419</v>
      </c>
      <c r="O75" s="1">
        <v>17150</v>
      </c>
      <c r="P75" s="1" t="s">
        <v>419</v>
      </c>
      <c r="Q75" s="1"/>
      <c r="R75" s="19" t="s">
        <v>419</v>
      </c>
      <c r="S75" s="19">
        <v>75.25</v>
      </c>
      <c r="T75" s="18">
        <v>114.59872125520961</v>
      </c>
      <c r="U75" s="18">
        <v>1036.4597029909291</v>
      </c>
      <c r="V75" s="18" cm="1">
        <f t="array" ref="V75">Table2[server charge]*'Asar-2081'!AI75/100</f>
        <v>83.885681373755773</v>
      </c>
      <c r="W75" s="18" cm="1">
        <f t="array" ref="W75">Table2[DT roll charge]*'Asar-2081'!AI75/100</f>
        <v>213.71555043591758</v>
      </c>
      <c r="X75" s="18" cm="1">
        <f t="array" ref="X75">Table2[sms charge]*'Asar-2081'!AI75/100</f>
        <v>197.13135122832605</v>
      </c>
      <c r="Y75" s="18" cm="1">
        <f t="array" ref="Y75">Table2[shipment sack]*'Asar-2081'!AI75/100</f>
        <v>216.70467688220239</v>
      </c>
      <c r="Z75" s="18" cm="1">
        <f t="array" ref="Z75">Table2[tape charge]*'Asar-2081'!AI75/100</f>
        <v>16.777136274751154</v>
      </c>
      <c r="AA75" s="18" cm="1">
        <f t="array" ref="AA75">Table2[cable tie]*'Asar-2081'!AI75/100</f>
        <v>17.615993088488711</v>
      </c>
      <c r="AB75" s="18" cm="1">
        <f t="array" ref="AB75">Table2[audit tax]*'Asar-2081'!AI75/100</f>
        <v>16.357707867882375</v>
      </c>
      <c r="AC75" s="18" cm="1">
        <f t="array" ref="AC75">Table2[wada tax]*'Asar-2081'!AI75/100</f>
        <v>5.509891171566192</v>
      </c>
      <c r="AD75" s="18" cm="1">
        <f t="array" ref="AD75">Table2[2 wheeler pickup fuel]*'Asar-2081'!AI75/100</f>
        <v>291.71245697723572</v>
      </c>
      <c r="AE75" s="18" cm="1">
        <f t="array" ref="AE75">Table2[marker]*'Asar-2081'!AI75/100</f>
        <v>7.1722257574561183</v>
      </c>
      <c r="AF75">
        <v>64</v>
      </c>
      <c r="AG75" s="1">
        <v>237</v>
      </c>
      <c r="AH75" s="1">
        <v>301</v>
      </c>
      <c r="AI75" cm="1">
        <f t="array" ref="AI75">'Asar-2081'!AH75/Table2[Total order]*100</f>
        <v>0.13980946895625962</v>
      </c>
      <c r="AJ75" t="str">
        <v xml:space="preserve"> </v>
      </c>
      <c r="AK75" t="s">
        <v>419</v>
      </c>
      <c r="AL75" s="18">
        <f t="shared" si="2"/>
        <v>19442.891095303723</v>
      </c>
      <c r="AM75" s="18">
        <v>66552.5</v>
      </c>
      <c r="AN75" s="18">
        <f t="shared" si="3"/>
        <v>47109.608904696273</v>
      </c>
    </row>
    <row r="76" spans="1:40">
      <c r="A76" s="1"/>
      <c r="B76" s="1" t="s">
        <v>374</v>
      </c>
      <c r="C76" s="1"/>
      <c r="D76" s="1">
        <v>95</v>
      </c>
      <c r="E76" s="1">
        <v>341</v>
      </c>
      <c r="F76" s="1" t="s">
        <v>128</v>
      </c>
      <c r="G76" s="1" t="s">
        <v>419</v>
      </c>
      <c r="H76" s="1" t="s">
        <v>419</v>
      </c>
      <c r="I76" s="1" t="s">
        <v>419</v>
      </c>
      <c r="J76" s="1" t="s">
        <v>419</v>
      </c>
      <c r="K76" s="19" t="s">
        <v>419</v>
      </c>
      <c r="L76" s="1" t="s">
        <v>419</v>
      </c>
      <c r="M76" s="1" t="s">
        <v>419</v>
      </c>
      <c r="N76" s="1" t="s">
        <v>419</v>
      </c>
      <c r="O76" s="1">
        <v>5520</v>
      </c>
      <c r="P76" s="1" t="s">
        <v>419</v>
      </c>
      <c r="Q76" s="1"/>
      <c r="R76" s="19" t="s">
        <v>419</v>
      </c>
      <c r="S76" s="19">
        <v>19.75</v>
      </c>
      <c r="T76" s="18">
        <v>30.077405246383922</v>
      </c>
      <c r="U76" s="18">
        <v>272.0276296886492</v>
      </c>
      <c r="V76" s="18" cm="1">
        <f t="array" ref="V76">Table2[server charge]*'Asar-2081'!AI76/100</f>
        <v>22.016507735969121</v>
      </c>
      <c r="W76" s="18" cm="1">
        <f t="array" ref="W76">Table2[DT roll charge]*'Asar-2081'!AI76/100</f>
        <v>56.091456758928523</v>
      </c>
      <c r="X76" s="18" cm="1">
        <f t="array" ref="X76">Table2[sms charge]*'Asar-2081'!AI76/100</f>
        <v>51.738793179527427</v>
      </c>
      <c r="Y76" s="18" cm="1">
        <f t="array" ref="Y76">Table2[shipment sack]*'Asar-2081'!AI76/100</f>
        <v>56.875978317920229</v>
      </c>
      <c r="Z76" s="18" cm="1">
        <f t="array" ref="Z76">Table2[tape charge]*'Asar-2081'!AI76/100</f>
        <v>4.4033015471938235</v>
      </c>
      <c r="AA76" s="18" cm="1">
        <f t="array" ref="AA76">Table2[cable tie]*'Asar-2081'!AI76/100</f>
        <v>4.6234666245535152</v>
      </c>
      <c r="AB76" s="18" cm="1">
        <f t="array" ref="AB76">Table2[audit tax]*'Asar-2081'!AI76/100</f>
        <v>4.2932190085139785</v>
      </c>
      <c r="AC76" s="18" cm="1">
        <f t="array" ref="AC76">Table2[wada tax]*'Asar-2081'!AI76/100</f>
        <v>1.4461176164575715</v>
      </c>
      <c r="AD76" s="18" cm="1">
        <f t="array" ref="AD76">Table2[2 wheeler pickup fuel]*'Asar-2081'!AI76/100</f>
        <v>76.56240565183262</v>
      </c>
      <c r="AE76" s="18" cm="1">
        <f t="array" ref="AE76">Table2[marker]*'Asar-2081'!AI76/100</f>
        <v>1.8824114114253598</v>
      </c>
      <c r="AF76">
        <v>4</v>
      </c>
      <c r="AG76" s="1">
        <v>75</v>
      </c>
      <c r="AH76" s="1">
        <v>79</v>
      </c>
      <c r="AI76" cm="1">
        <f t="array" ref="AI76">'Asar-2081'!AH76/Table2[Total order]*100</f>
        <v>3.6694179559948532E-2</v>
      </c>
      <c r="AJ76" t="str">
        <v xml:space="preserve"> </v>
      </c>
      <c r="AK76" t="s">
        <v>419</v>
      </c>
      <c r="AL76" s="18">
        <f t="shared" si="2"/>
        <v>6121.788692787356</v>
      </c>
      <c r="AM76" s="18">
        <v>18330</v>
      </c>
      <c r="AN76" s="18">
        <f t="shared" si="3"/>
        <v>12208.211307212645</v>
      </c>
    </row>
    <row r="77" spans="1:40">
      <c r="A77" s="1"/>
      <c r="B77" s="1" t="s">
        <v>374</v>
      </c>
      <c r="C77" s="1"/>
      <c r="D77" s="1">
        <v>95</v>
      </c>
      <c r="E77" s="1">
        <v>342</v>
      </c>
      <c r="F77" s="1" t="s">
        <v>129</v>
      </c>
      <c r="G77" s="1" t="s">
        <v>419</v>
      </c>
      <c r="H77" s="1" t="s">
        <v>419</v>
      </c>
      <c r="I77" s="1" t="s">
        <v>419</v>
      </c>
      <c r="J77" s="1" t="s">
        <v>419</v>
      </c>
      <c r="K77" s="19" t="s">
        <v>419</v>
      </c>
      <c r="L77" s="1" t="s">
        <v>419</v>
      </c>
      <c r="M77" s="1" t="s">
        <v>419</v>
      </c>
      <c r="N77" s="1" t="s">
        <v>419</v>
      </c>
      <c r="O77" s="1">
        <v>3260</v>
      </c>
      <c r="P77" s="1" t="s">
        <v>419</v>
      </c>
      <c r="Q77" s="1"/>
      <c r="R77" s="19" t="s">
        <v>419</v>
      </c>
      <c r="S77" s="19">
        <v>12.25</v>
      </c>
      <c r="T77" s="18">
        <v>18.655605785731797</v>
      </c>
      <c r="U77" s="18">
        <v>168.72599816131404</v>
      </c>
      <c r="V77" s="18" cm="1">
        <f t="array" ref="V77">Table2[server charge]*'Asar-2081'!AI77/100</f>
        <v>13.655808595727683</v>
      </c>
      <c r="W77" s="18" cm="1">
        <f t="array" ref="W77">Table2[DT roll charge]*'Asar-2081'!AI77/100</f>
        <v>34.790903559335419</v>
      </c>
      <c r="X77" s="18" cm="1">
        <f t="array" ref="X77">Table2[sms charge]*'Asar-2081'!AI77/100</f>
        <v>32.091150199960055</v>
      </c>
      <c r="Y77" s="18" cm="1">
        <f t="array" ref="Y77">Table2[shipment sack]*'Asar-2081'!AI77/100</f>
        <v>35.277505538963176</v>
      </c>
      <c r="Z77" s="18" cm="1">
        <f t="array" ref="Z77">Table2[tape charge]*'Asar-2081'!AI77/100</f>
        <v>2.7311617191455366</v>
      </c>
      <c r="AA77" s="18" cm="1">
        <f t="array" ref="AA77">Table2[cable tie]*'Asar-2081'!AI77/100</f>
        <v>2.867719805102813</v>
      </c>
      <c r="AB77" s="18" cm="1">
        <f t="array" ref="AB77">Table2[audit tax]*'Asar-2081'!AI77/100</f>
        <v>2.6628826761668978</v>
      </c>
      <c r="AC77" s="18" cm="1">
        <f t="array" ref="AC77">Table2[wada tax]*'Asar-2081'!AI77/100</f>
        <v>0.89695902792937998</v>
      </c>
      <c r="AD77" s="18" cm="1">
        <f t="array" ref="AD77">Table2[2 wheeler pickup fuel]*'Asar-2081'!AI77/100</f>
        <v>47.488074391643011</v>
      </c>
      <c r="AE77" s="18" cm="1">
        <f t="array" ref="AE77">Table2[marker]*'Asar-2081'!AI77/100</f>
        <v>1.1675716349347167</v>
      </c>
      <c r="AF77">
        <v>7</v>
      </c>
      <c r="AG77" s="1">
        <v>42</v>
      </c>
      <c r="AH77" s="1">
        <v>49</v>
      </c>
      <c r="AI77" cm="1">
        <f t="array" ref="AI77">'Asar-2081'!AH77/Table2[Total order]*100</f>
        <v>2.275968099287947E-2</v>
      </c>
      <c r="AJ77" t="str">
        <v xml:space="preserve"> </v>
      </c>
      <c r="AK77" t="s">
        <v>419</v>
      </c>
      <c r="AL77" s="18">
        <f t="shared" si="2"/>
        <v>3633.2613410959543</v>
      </c>
      <c r="AM77" s="18">
        <v>11025</v>
      </c>
      <c r="AN77" s="18">
        <f t="shared" si="3"/>
        <v>7391.7386589040452</v>
      </c>
    </row>
    <row r="78" spans="1:40">
      <c r="A78" s="1"/>
      <c r="B78" s="1" t="s">
        <v>374</v>
      </c>
      <c r="C78" s="1"/>
      <c r="D78" s="1">
        <v>95</v>
      </c>
      <c r="E78" s="1">
        <v>335</v>
      </c>
      <c r="F78" s="1" t="s">
        <v>130</v>
      </c>
      <c r="G78" s="1" t="s">
        <v>419</v>
      </c>
      <c r="H78" s="1" t="s">
        <v>419</v>
      </c>
      <c r="I78" s="1" t="s">
        <v>419</v>
      </c>
      <c r="J78" s="1" t="s">
        <v>419</v>
      </c>
      <c r="K78" s="19" t="s">
        <v>419</v>
      </c>
      <c r="L78" s="1" t="s">
        <v>419</v>
      </c>
      <c r="M78" s="1" t="s">
        <v>419</v>
      </c>
      <c r="N78" s="1" t="s">
        <v>419</v>
      </c>
      <c r="O78" s="1">
        <v>675</v>
      </c>
      <c r="P78" s="1" t="s">
        <v>419</v>
      </c>
      <c r="Q78" s="1"/>
      <c r="R78" s="19" t="s">
        <v>419</v>
      </c>
      <c r="S78" s="19">
        <v>2</v>
      </c>
      <c r="T78" s="18">
        <v>3.0458131895072325</v>
      </c>
      <c r="U78" s="18">
        <v>27.547101740622704</v>
      </c>
      <c r="V78" s="18" cm="1">
        <f t="array" ref="V78">Table2[server charge]*'Asar-2081'!AI78/100</f>
        <v>2.2295197707310503</v>
      </c>
      <c r="W78" s="18" cm="1">
        <f t="array" ref="W78">Table2[DT roll charge]*'Asar-2081'!AI78/100</f>
        <v>5.6801475198914968</v>
      </c>
      <c r="X78" s="18" cm="1">
        <f t="array" ref="X78">Table2[sms charge]*'Asar-2081'!AI78/100</f>
        <v>5.239371461217968</v>
      </c>
      <c r="Y78" s="18" cm="1">
        <f t="array" ref="Y78">Table2[shipment sack]*'Asar-2081'!AI78/100</f>
        <v>5.7595927410552132</v>
      </c>
      <c r="Z78" s="18" cm="1">
        <f t="array" ref="Z78">Table2[tape charge]*'Asar-2081'!AI78/100</f>
        <v>0.44590395414621009</v>
      </c>
      <c r="AA78" s="18" cm="1">
        <f t="array" ref="AA78">Table2[cable tie]*'Asar-2081'!AI78/100</f>
        <v>0.46819915185352057</v>
      </c>
      <c r="AB78" s="18" cm="1">
        <f t="array" ref="AB78">Table2[audit tax]*'Asar-2081'!AI78/100</f>
        <v>0.43475635529255485</v>
      </c>
      <c r="AC78" s="18" cm="1">
        <f t="array" ref="AC78">Table2[wada tax]*'Asar-2081'!AI78/100</f>
        <v>0.14644229027418448</v>
      </c>
      <c r="AD78" s="18" cm="1">
        <f t="array" ref="AD78">Table2[2 wheeler pickup fuel]*'Asar-2081'!AI78/100</f>
        <v>7.7531550027172269</v>
      </c>
      <c r="AE78" s="18" cm="1">
        <f t="array" ref="AE78">Table2[marker]*'Asar-2081'!AI78/100</f>
        <v>0.1906239403975048</v>
      </c>
      <c r="AF78" t="s">
        <v>419</v>
      </c>
      <c r="AG78" s="1">
        <v>8</v>
      </c>
      <c r="AH78" s="1">
        <v>8</v>
      </c>
      <c r="AI78" cm="1">
        <f t="array" ref="AI78">'Asar-2081'!AH78/Table2[Total order]*100</f>
        <v>3.7158662845517506E-3</v>
      </c>
      <c r="AJ78" t="str">
        <v xml:space="preserve"> </v>
      </c>
      <c r="AK78" t="s">
        <v>419</v>
      </c>
      <c r="AL78" s="18">
        <f t="shared" si="2"/>
        <v>735.94062711770675</v>
      </c>
      <c r="AM78" s="18">
        <v>1850</v>
      </c>
      <c r="AN78" s="18">
        <f t="shared" si="3"/>
        <v>1114.0593728822932</v>
      </c>
    </row>
    <row r="79" spans="1:40">
      <c r="A79" s="1" t="s">
        <v>293</v>
      </c>
      <c r="B79" s="1"/>
      <c r="C79" s="1"/>
      <c r="D79" s="1"/>
      <c r="E79" s="1">
        <v>42</v>
      </c>
      <c r="F79" s="1" t="s">
        <v>17</v>
      </c>
      <c r="G79" s="1" t="s">
        <v>419</v>
      </c>
      <c r="H79" s="1" t="s">
        <v>419</v>
      </c>
      <c r="I79" s="1" t="s">
        <v>419</v>
      </c>
      <c r="J79" s="1" t="s">
        <v>485</v>
      </c>
      <c r="K79" s="19">
        <v>3780.1500000000233</v>
      </c>
      <c r="L79" s="1">
        <v>15000</v>
      </c>
      <c r="M79" s="1">
        <v>34870</v>
      </c>
      <c r="N79" s="1">
        <v>800</v>
      </c>
      <c r="O79" s="1">
        <v>202280</v>
      </c>
      <c r="P79" s="1" t="s">
        <v>419</v>
      </c>
      <c r="Q79" s="1"/>
      <c r="R79" s="19">
        <v>130686.1721460433</v>
      </c>
      <c r="S79" s="19">
        <v>43528.591160220996</v>
      </c>
      <c r="T79" s="18" t="s">
        <v>419</v>
      </c>
      <c r="U79" s="18" t="s">
        <v>419</v>
      </c>
      <c r="V79" s="18" cm="1">
        <f t="array" ref="V79">Table2[server charge]*'Asar-2081'!AI79/100</f>
        <v>972.62799998142054</v>
      </c>
      <c r="W79" s="18" cm="1">
        <f t="array" ref="W79">Table2[DT roll charge]*'Asar-2081'!AI79/100</f>
        <v>2477.9643555526654</v>
      </c>
      <c r="X79" s="18" cm="1">
        <f t="array" ref="X79">Table2[sms charge]*'Asar-2081'!AI79/100</f>
        <v>2285.6757999563388</v>
      </c>
      <c r="Y79" s="18" cm="1">
        <f t="array" ref="Y79">Table2[shipment sack]*'Asar-2081'!AI79/100</f>
        <v>2512.6223332853369</v>
      </c>
      <c r="Z79" s="18" cm="1">
        <f t="array" ref="Z79">Table2[tape charge]*'Asar-2081'!AI79/100</f>
        <v>194.52559999628414</v>
      </c>
      <c r="AA79" s="18" cm="1">
        <f t="array" ref="AA79">Table2[cable tie]*'Asar-2081'!AI79/100</f>
        <v>204.25187999609832</v>
      </c>
      <c r="AB79" s="18" cm="1">
        <f t="array" ref="AB79">Table2[audit tax]*'Asar-2081'!AI79/100</f>
        <v>189.66245999637704</v>
      </c>
      <c r="AC79" s="18" cm="1">
        <f t="array" ref="AC79">Table2[wada tax]*'Asar-2081'!AI79/100</f>
        <v>63.885449132112981</v>
      </c>
      <c r="AD79" s="18" cm="1">
        <f t="array" ref="AD79">Table2[2 wheeler pickup fuel]*'Asar-2081'!AI79/100</f>
        <v>3382.3138699353904</v>
      </c>
      <c r="AE79" s="18" cm="1">
        <f t="array" ref="AE79">Table2[marker]*'Asar-2081'!AI79/100</f>
        <v>83.159693998411456</v>
      </c>
      <c r="AF79">
        <v>434</v>
      </c>
      <c r="AG79" s="1">
        <v>3056</v>
      </c>
      <c r="AH79" s="1">
        <v>3490</v>
      </c>
      <c r="AI79" cm="1">
        <f t="array" ref="AI79">'Asar-2081'!AH79/Table2[Total order]*100</f>
        <v>1.6210466666357011</v>
      </c>
      <c r="AJ79" t="str">
        <v xml:space="preserve"> </v>
      </c>
      <c r="AK79" t="s">
        <v>419</v>
      </c>
      <c r="AL79" s="18">
        <f t="shared" si="2"/>
        <v>443311.60274809471</v>
      </c>
      <c r="AM79" s="18">
        <v>682970</v>
      </c>
      <c r="AN79" s="18">
        <f t="shared" si="3"/>
        <v>239658.39725190529</v>
      </c>
    </row>
    <row r="80" spans="1:40">
      <c r="A80" s="1" t="s">
        <v>17</v>
      </c>
      <c r="B80" s="1" t="s">
        <v>374</v>
      </c>
      <c r="C80" s="1">
        <v>42</v>
      </c>
      <c r="D80" s="1">
        <v>85</v>
      </c>
      <c r="E80" s="1">
        <v>266</v>
      </c>
      <c r="F80" s="1" t="s">
        <v>131</v>
      </c>
      <c r="G80" s="1" t="s">
        <v>419</v>
      </c>
      <c r="H80" s="1" t="s">
        <v>419</v>
      </c>
      <c r="I80" s="1" t="s">
        <v>419</v>
      </c>
      <c r="J80" s="1" t="s">
        <v>485</v>
      </c>
      <c r="K80" s="19" t="s">
        <v>419</v>
      </c>
      <c r="L80" s="1" t="s">
        <v>419</v>
      </c>
      <c r="M80" s="1" t="s">
        <v>419</v>
      </c>
      <c r="N80" s="1">
        <v>300</v>
      </c>
      <c r="O80" s="1">
        <v>7580</v>
      </c>
      <c r="P80" s="1" t="s">
        <v>419</v>
      </c>
      <c r="Q80" s="1"/>
      <c r="R80" s="19">
        <v>3744.5894597720139</v>
      </c>
      <c r="S80" s="19">
        <v>1247.2375690607735</v>
      </c>
      <c r="T80" s="18" t="s">
        <v>419</v>
      </c>
      <c r="U80" s="18" t="s">
        <v>419</v>
      </c>
      <c r="V80" s="18" cm="1">
        <f t="array" ref="V80">Table2[server charge]*'Asar-2081'!AI80/100</f>
        <v>27.868997134138127</v>
      </c>
      <c r="W80" s="18" cm="1">
        <f t="array" ref="W80">Table2[DT roll charge]*'Asar-2081'!AI80/100</f>
        <v>71.001843998643707</v>
      </c>
      <c r="X80" s="18" cm="1">
        <f t="array" ref="X80">Table2[sms charge]*'Asar-2081'!AI80/100</f>
        <v>65.492143265224598</v>
      </c>
      <c r="Y80" s="18" cm="1">
        <f t="array" ref="Y80">Table2[shipment sack]*'Asar-2081'!AI80/100</f>
        <v>71.994909263190166</v>
      </c>
      <c r="Z80" s="18" cm="1">
        <f t="array" ref="Z80">Table2[tape charge]*'Asar-2081'!AI80/100</f>
        <v>5.5737994268276259</v>
      </c>
      <c r="AA80" s="18" cm="1">
        <f t="array" ref="AA80">Table2[cable tie]*'Asar-2081'!AI80/100</f>
        <v>5.8524893981690074</v>
      </c>
      <c r="AB80" s="18" cm="1">
        <f t="array" ref="AB80">Table2[audit tax]*'Asar-2081'!AI80/100</f>
        <v>5.4344544411569347</v>
      </c>
      <c r="AC80" s="18" cm="1">
        <f t="array" ref="AC80">Table2[wada tax]*'Asar-2081'!AI80/100</f>
        <v>1.8305286284273061</v>
      </c>
      <c r="AD80" s="18" cm="1">
        <f t="array" ref="AD80">Table2[2 wheeler pickup fuel]*'Asar-2081'!AI80/100</f>
        <v>96.914437533965341</v>
      </c>
      <c r="AE80" s="18" cm="1">
        <f t="array" ref="AE80">Table2[marker]*'Asar-2081'!AI80/100</f>
        <v>2.38279925496881</v>
      </c>
      <c r="AF80">
        <v>21</v>
      </c>
      <c r="AG80" s="1">
        <v>79</v>
      </c>
      <c r="AH80" s="1">
        <v>100</v>
      </c>
      <c r="AI80" cm="1">
        <f t="array" ref="AI80">'Asar-2081'!AH80/Table2[Total order]*100</f>
        <v>4.644832855689688E-2</v>
      </c>
      <c r="AJ80" t="str">
        <v xml:space="preserve"> </v>
      </c>
      <c r="AK80" t="s">
        <v>419</v>
      </c>
      <c r="AL80" s="18">
        <f t="shared" si="2"/>
        <v>13226.173431177496</v>
      </c>
      <c r="AM80" s="18">
        <v>24250</v>
      </c>
      <c r="AN80" s="18">
        <f t="shared" si="3"/>
        <v>11023.826568822504</v>
      </c>
    </row>
    <row r="81" spans="1:40">
      <c r="A81" s="1"/>
      <c r="B81" s="1" t="s">
        <v>374</v>
      </c>
      <c r="C81" s="1"/>
      <c r="D81" s="1">
        <v>85</v>
      </c>
      <c r="E81" s="1">
        <v>315</v>
      </c>
      <c r="F81" s="1" t="s">
        <v>132</v>
      </c>
      <c r="G81" s="1" t="s">
        <v>419</v>
      </c>
      <c r="H81" s="1" t="s">
        <v>419</v>
      </c>
      <c r="I81" s="1" t="s">
        <v>419</v>
      </c>
      <c r="J81" s="1" t="s">
        <v>485</v>
      </c>
      <c r="K81" s="19" t="s">
        <v>419</v>
      </c>
      <c r="L81" s="1" t="s">
        <v>419</v>
      </c>
      <c r="M81" s="1" t="s">
        <v>419</v>
      </c>
      <c r="N81" s="1" t="s">
        <v>419</v>
      </c>
      <c r="O81" s="1">
        <v>1520</v>
      </c>
      <c r="P81" s="1" t="s">
        <v>419</v>
      </c>
      <c r="Q81" s="1"/>
      <c r="R81" s="19">
        <v>1123.3768379316043</v>
      </c>
      <c r="S81" s="19">
        <v>374.17127071823205</v>
      </c>
      <c r="T81" s="18" t="s">
        <v>419</v>
      </c>
      <c r="U81" s="18" t="s">
        <v>419</v>
      </c>
      <c r="V81" s="18" cm="1">
        <f t="array" ref="V81">Table2[server charge]*'Asar-2081'!AI81/100</f>
        <v>8.3606991402414383</v>
      </c>
      <c r="W81" s="18" cm="1">
        <f t="array" ref="W81">Table2[DT roll charge]*'Asar-2081'!AI81/100</f>
        <v>21.300553199593114</v>
      </c>
      <c r="X81" s="18" cm="1">
        <f t="array" ref="X81">Table2[sms charge]*'Asar-2081'!AI81/100</f>
        <v>19.647642979567379</v>
      </c>
      <c r="Y81" s="18" cm="1">
        <f t="array" ref="Y81">Table2[shipment sack]*'Asar-2081'!AI81/100</f>
        <v>21.598472778957049</v>
      </c>
      <c r="Z81" s="18" cm="1">
        <f t="array" ref="Z81">Table2[tape charge]*'Asar-2081'!AI81/100</f>
        <v>1.6721398280482875</v>
      </c>
      <c r="AA81" s="18" cm="1">
        <f t="array" ref="AA81">Table2[cable tie]*'Asar-2081'!AI81/100</f>
        <v>1.7557468194507022</v>
      </c>
      <c r="AB81" s="18" cm="1">
        <f t="array" ref="AB81">Table2[audit tax]*'Asar-2081'!AI81/100</f>
        <v>1.6303363323470805</v>
      </c>
      <c r="AC81" s="18" cm="1">
        <f t="array" ref="AC81">Table2[wada tax]*'Asar-2081'!AI81/100</f>
        <v>0.54915858852819177</v>
      </c>
      <c r="AD81" s="18" cm="1">
        <f t="array" ref="AD81">Table2[2 wheeler pickup fuel]*'Asar-2081'!AI81/100</f>
        <v>29.074331260189602</v>
      </c>
      <c r="AE81" s="18" cm="1">
        <f t="array" ref="AE81">Table2[marker]*'Asar-2081'!AI81/100</f>
        <v>0.71483977649064301</v>
      </c>
      <c r="AF81">
        <v>8</v>
      </c>
      <c r="AG81" s="1">
        <v>22</v>
      </c>
      <c r="AH81" s="1">
        <v>30</v>
      </c>
      <c r="AI81" cm="1">
        <f t="array" ref="AI81">'Asar-2081'!AH81/Table2[Total order]*100</f>
        <v>1.3934498567069064E-2</v>
      </c>
      <c r="AJ81" t="str">
        <v xml:space="preserve"> </v>
      </c>
      <c r="AK81" t="s">
        <v>419</v>
      </c>
      <c r="AL81" s="18">
        <f t="shared" si="2"/>
        <v>3123.8520293532506</v>
      </c>
      <c r="AM81" s="18">
        <v>7145</v>
      </c>
      <c r="AN81" s="18">
        <f t="shared" si="3"/>
        <v>4021.1479706467494</v>
      </c>
    </row>
    <row r="82" spans="1:40">
      <c r="A82" s="1" t="s">
        <v>293</v>
      </c>
      <c r="B82" s="1"/>
      <c r="C82" s="1"/>
      <c r="D82" s="1"/>
      <c r="E82" s="1">
        <v>43</v>
      </c>
      <c r="F82" s="1" t="s">
        <v>18</v>
      </c>
      <c r="G82" s="1" t="s">
        <v>419</v>
      </c>
      <c r="H82" s="1" t="s">
        <v>419</v>
      </c>
      <c r="I82" s="1" t="s">
        <v>419</v>
      </c>
      <c r="J82" s="1" t="s">
        <v>419</v>
      </c>
      <c r="K82" s="19">
        <v>1239.5</v>
      </c>
      <c r="L82" s="1">
        <v>4725</v>
      </c>
      <c r="M82" s="1">
        <v>980</v>
      </c>
      <c r="N82" s="1">
        <v>681</v>
      </c>
      <c r="O82" s="1">
        <v>22970</v>
      </c>
      <c r="P82" s="1" t="s">
        <v>419</v>
      </c>
      <c r="Q82" s="1"/>
      <c r="R82" s="19" t="s">
        <v>419</v>
      </c>
      <c r="S82" s="19">
        <v>8800</v>
      </c>
      <c r="T82" s="18">
        <v>2356.0260848247121</v>
      </c>
      <c r="U82" s="18">
        <v>21308.493405246387</v>
      </c>
      <c r="V82" s="18" cm="1">
        <f t="array" ref="V82">Table2[server charge]*'Asar-2081'!AI82/100</f>
        <v>137.394155871301</v>
      </c>
      <c r="W82" s="18" cm="1">
        <f t="array" ref="W82">Table2[DT roll charge]*'Asar-2081'!AI82/100</f>
        <v>350.03909091331349</v>
      </c>
      <c r="X82" s="18" cm="1">
        <f t="array" ref="X82">Table2[sms charge]*'Asar-2081'!AI82/100</f>
        <v>322.87626629755732</v>
      </c>
      <c r="Y82" s="18" cm="1">
        <f t="array" ref="Y82">Table2[shipment sack]*'Asar-2081'!AI82/100</f>
        <v>354.93490266752758</v>
      </c>
      <c r="Z82" s="18" cm="1">
        <f t="array" ref="Z82">Table2[tape charge]*'Asar-2081'!AI82/100</f>
        <v>27.478831174260193</v>
      </c>
      <c r="AA82" s="18" cm="1">
        <f t="array" ref="AA82">Table2[cable tie]*'Asar-2081'!AI82/100</f>
        <v>28.852772732973207</v>
      </c>
      <c r="AB82" s="18" cm="1">
        <f t="array" ref="AB82">Table2[audit tax]*'Asar-2081'!AI82/100</f>
        <v>26.791860394903694</v>
      </c>
      <c r="AC82" s="18" cm="1">
        <f t="array" ref="AC82">Table2[wada tax]*'Asar-2081'!AI82/100</f>
        <v>9.0245061381466201</v>
      </c>
      <c r="AD82" s="18" cm="1">
        <f t="array" ref="AD82">Table2[2 wheeler pickup fuel]*'Asar-2081'!AI82/100</f>
        <v>477.78817704244915</v>
      </c>
      <c r="AE82" s="18" cm="1">
        <f t="array" ref="AE82">Table2[marker]*'Asar-2081'!AI82/100</f>
        <v>11.747200326996232</v>
      </c>
      <c r="AF82">
        <v>40</v>
      </c>
      <c r="AG82" s="1">
        <v>453</v>
      </c>
      <c r="AH82" s="1">
        <v>493</v>
      </c>
      <c r="AI82" cm="1">
        <f t="array" ref="AI82">'Asar-2081'!AH82/Table2[Total order]*100</f>
        <v>0.22899025978550164</v>
      </c>
      <c r="AJ82">
        <v>789</v>
      </c>
      <c r="AK82">
        <v>1.2895317479774455</v>
      </c>
      <c r="AL82" s="18">
        <f t="shared" si="2"/>
        <v>64806.947253630518</v>
      </c>
      <c r="AM82" s="18">
        <v>135961.25</v>
      </c>
      <c r="AN82" s="18">
        <f t="shared" si="3"/>
        <v>71154.302746369474</v>
      </c>
    </row>
    <row r="83" spans="1:40">
      <c r="A83" s="1" t="s">
        <v>18</v>
      </c>
      <c r="B83" s="1" t="s">
        <v>374</v>
      </c>
      <c r="C83" s="1">
        <v>43</v>
      </c>
      <c r="D83" s="1">
        <v>62</v>
      </c>
      <c r="E83" s="1">
        <v>129</v>
      </c>
      <c r="F83" s="1" t="s">
        <v>133</v>
      </c>
      <c r="G83" s="1" t="s">
        <v>419</v>
      </c>
      <c r="H83" s="1" t="s">
        <v>419</v>
      </c>
      <c r="I83" s="1" t="s">
        <v>419</v>
      </c>
      <c r="J83" s="1" t="s">
        <v>419</v>
      </c>
      <c r="K83" s="19" t="s">
        <v>419</v>
      </c>
      <c r="L83" s="1" t="s">
        <v>419</v>
      </c>
      <c r="M83" s="1" t="s">
        <v>419</v>
      </c>
      <c r="N83" s="1">
        <v>400</v>
      </c>
      <c r="O83" s="1">
        <v>37600</v>
      </c>
      <c r="P83" s="1" t="s">
        <v>419</v>
      </c>
      <c r="Q83" s="1"/>
      <c r="R83" s="19" t="s">
        <v>419</v>
      </c>
      <c r="S83" s="19">
        <v>250</v>
      </c>
      <c r="T83" s="18" t="s">
        <v>419</v>
      </c>
      <c r="U83" s="18" t="s">
        <v>419</v>
      </c>
      <c r="V83" s="18" cm="1">
        <f t="array" ref="V83">Table2[server charge]*'Asar-2081'!AI83/100</f>
        <v>124.01703724691468</v>
      </c>
      <c r="W83" s="18" cm="1">
        <f t="array" ref="W83">Table2[DT roll charge]*'Asar-2081'!AI83/100</f>
        <v>315.95820579396451</v>
      </c>
      <c r="X83" s="18" cm="1">
        <f t="array" ref="X83">Table2[sms charge]*'Asar-2081'!AI83/100</f>
        <v>291.44003753024953</v>
      </c>
      <c r="Y83" s="18" cm="1">
        <f t="array" ref="Y83">Table2[shipment sack]*'Asar-2081'!AI83/100</f>
        <v>320.37734622119626</v>
      </c>
      <c r="Z83" s="18" cm="1">
        <f t="array" ref="Z83">Table2[tape charge]*'Asar-2081'!AI83/100</f>
        <v>24.803407449382934</v>
      </c>
      <c r="AA83" s="18" cm="1">
        <f t="array" ref="AA83">Table2[cable tie]*'Asar-2081'!AI83/100</f>
        <v>26.043577821852082</v>
      </c>
      <c r="AB83" s="18" cm="1">
        <f t="array" ref="AB83">Table2[audit tax]*'Asar-2081'!AI83/100</f>
        <v>24.183322263148362</v>
      </c>
      <c r="AC83" s="18" cm="1">
        <f t="array" ref="AC83">Table2[wada tax]*'Asar-2081'!AI83/100</f>
        <v>8.1458523965015122</v>
      </c>
      <c r="AD83" s="18" cm="1">
        <f t="array" ref="AD83">Table2[2 wheeler pickup fuel]*'Asar-2081'!AI83/100</f>
        <v>431.26924702614582</v>
      </c>
      <c r="AE83" s="18" cm="1">
        <f t="array" ref="AE83">Table2[marker]*'Asar-2081'!AI83/100</f>
        <v>10.603456684611206</v>
      </c>
      <c r="AF83">
        <v>63</v>
      </c>
      <c r="AG83" s="1">
        <v>382</v>
      </c>
      <c r="AH83" s="1">
        <v>445</v>
      </c>
      <c r="AI83" cm="1">
        <f t="array" ref="AI83">'Asar-2081'!AH83/Table2[Total order]*100</f>
        <v>0.20669506207819113</v>
      </c>
      <c r="AJ83" t="str">
        <v xml:space="preserve"> </v>
      </c>
      <c r="AK83" t="s">
        <v>419</v>
      </c>
      <c r="AL83" s="18">
        <f t="shared" si="2"/>
        <v>39826.841490433973</v>
      </c>
      <c r="AM83" s="18">
        <v>133853.5</v>
      </c>
      <c r="AN83" s="18">
        <f t="shared" si="3"/>
        <v>94026.658509566027</v>
      </c>
    </row>
    <row r="84" spans="1:40">
      <c r="A84" s="1"/>
      <c r="B84" s="1" t="s">
        <v>374</v>
      </c>
      <c r="C84" s="1"/>
      <c r="D84" s="1">
        <v>62</v>
      </c>
      <c r="E84" s="1">
        <v>197</v>
      </c>
      <c r="F84" s="1" t="s">
        <v>134</v>
      </c>
      <c r="G84" s="1" t="s">
        <v>419</v>
      </c>
      <c r="H84" s="1" t="s">
        <v>419</v>
      </c>
      <c r="I84" s="1" t="s">
        <v>419</v>
      </c>
      <c r="J84" s="1" t="s">
        <v>419</v>
      </c>
      <c r="K84" s="19">
        <v>74</v>
      </c>
      <c r="L84" s="1" t="s">
        <v>419</v>
      </c>
      <c r="M84" s="1" t="s">
        <v>419</v>
      </c>
      <c r="N84" s="1" t="s">
        <v>419</v>
      </c>
      <c r="O84" s="1">
        <v>34070</v>
      </c>
      <c r="P84" s="1" t="s">
        <v>419</v>
      </c>
      <c r="Q84" s="1"/>
      <c r="R84" s="19" t="s">
        <v>419</v>
      </c>
      <c r="S84" s="19">
        <v>1000</v>
      </c>
      <c r="T84" s="18">
        <v>104.51319767916972</v>
      </c>
      <c r="U84" s="18">
        <v>945.24368717822983</v>
      </c>
      <c r="V84" s="18" cm="1">
        <f t="array" ref="V84">Table2[server charge]*'Asar-2081'!AI84/100</f>
        <v>159.13197363592872</v>
      </c>
      <c r="W84" s="18" cm="1">
        <f t="array" ref="W84">Table2[DT roll charge]*'Asar-2081'!AI84/100</f>
        <v>405.4205292322556</v>
      </c>
      <c r="X84" s="18" cm="1">
        <f t="array" ref="X84">Table2[sms charge]*'Asar-2081'!AI84/100</f>
        <v>373.96013804443248</v>
      </c>
      <c r="Y84" s="18" cm="1">
        <f t="array" ref="Y84">Table2[shipment sack]*'Asar-2081'!AI84/100</f>
        <v>411.09093189281589</v>
      </c>
      <c r="Z84" s="18" cm="1">
        <f t="array" ref="Z84">Table2[tape charge]*'Asar-2081'!AI84/100</f>
        <v>31.826394727185743</v>
      </c>
      <c r="AA84" s="18" cm="1">
        <f t="array" ref="AA84">Table2[cable tie]*'Asar-2081'!AI84/100</f>
        <v>33.417714463545032</v>
      </c>
      <c r="AB84" s="18" cm="1">
        <f t="array" ref="AB84">Table2[audit tax]*'Asar-2081'!AI84/100</f>
        <v>31.030734859006099</v>
      </c>
      <c r="AC84" s="18" cm="1">
        <f t="array" ref="AC84">Table2[wada tax]*'Asar-2081'!AI84/100</f>
        <v>10.452318468319918</v>
      </c>
      <c r="AD84" s="18" cm="1">
        <f t="array" ref="AD84">Table2[2 wheeler pickup fuel]*'Asar-2081'!AI84/100</f>
        <v>553.38143831894206</v>
      </c>
      <c r="AE84" s="18" cm="1">
        <f t="array" ref="AE84">Table2[marker]*'Asar-2081'!AI84/100</f>
        <v>13.605783745871904</v>
      </c>
      <c r="AF84">
        <v>88</v>
      </c>
      <c r="AG84" s="1">
        <v>483</v>
      </c>
      <c r="AH84" s="1">
        <v>571</v>
      </c>
      <c r="AI84" cm="1">
        <f t="array" ref="AI84">'Asar-2081'!AH84/Table2[Total order]*100</f>
        <v>0.26521995605988119</v>
      </c>
      <c r="AJ84">
        <v>35</v>
      </c>
      <c r="AK84">
        <v>5.7203562964778944E-2</v>
      </c>
      <c r="AL84" s="18">
        <f t="shared" si="2"/>
        <v>38217.074842245704</v>
      </c>
      <c r="AM84" s="18">
        <v>153855</v>
      </c>
      <c r="AN84" s="18">
        <f t="shared" si="3"/>
        <v>115637.9251577543</v>
      </c>
    </row>
    <row r="85" spans="1:40">
      <c r="A85" s="1"/>
      <c r="B85" s="1" t="s">
        <v>374</v>
      </c>
      <c r="C85" s="1"/>
      <c r="D85" s="1">
        <v>62</v>
      </c>
      <c r="E85" s="1">
        <v>198</v>
      </c>
      <c r="F85" s="1" t="s">
        <v>135</v>
      </c>
      <c r="G85" s="1" t="s">
        <v>419</v>
      </c>
      <c r="H85" s="1" t="s">
        <v>419</v>
      </c>
      <c r="I85" s="1" t="s">
        <v>419</v>
      </c>
      <c r="J85" s="1" t="s">
        <v>419</v>
      </c>
      <c r="K85" s="19" t="s">
        <v>419</v>
      </c>
      <c r="L85" s="1" t="s">
        <v>419</v>
      </c>
      <c r="M85" s="1" t="s">
        <v>419</v>
      </c>
      <c r="N85" s="1">
        <v>400</v>
      </c>
      <c r="O85" s="1">
        <v>12550</v>
      </c>
      <c r="P85" s="1" t="s">
        <v>419</v>
      </c>
      <c r="Q85" s="1"/>
      <c r="R85" s="19" t="s">
        <v>419</v>
      </c>
      <c r="S85" s="19">
        <v>600</v>
      </c>
      <c r="T85" s="18" t="s">
        <v>419</v>
      </c>
      <c r="U85" s="18" t="s">
        <v>419</v>
      </c>
      <c r="V85" s="18" cm="1">
        <f t="array" ref="V85">Table2[server charge]*'Asar-2081'!AI85/100</f>
        <v>46.541225214010673</v>
      </c>
      <c r="W85" s="18" cm="1">
        <f t="array" ref="W85">Table2[DT roll charge]*'Asar-2081'!AI85/100</f>
        <v>118.57307947773499</v>
      </c>
      <c r="X85" s="18" cm="1">
        <f t="array" ref="X85">Table2[sms charge]*'Asar-2081'!AI85/100</f>
        <v>109.37187925292508</v>
      </c>
      <c r="Y85" s="18" cm="1">
        <f t="array" ref="Y85">Table2[shipment sack]*'Asar-2081'!AI85/100</f>
        <v>120.23149846952758</v>
      </c>
      <c r="Z85" s="18" cm="1">
        <f t="array" ref="Z85">Table2[tape charge]*'Asar-2081'!AI85/100</f>
        <v>9.3082450428021346</v>
      </c>
      <c r="AA85" s="18" cm="1">
        <f t="array" ref="AA85">Table2[cable tie]*'Asar-2081'!AI85/100</f>
        <v>9.7736572949422413</v>
      </c>
      <c r="AB85" s="18" cm="1">
        <f t="array" ref="AB85">Table2[audit tax]*'Asar-2081'!AI85/100</f>
        <v>9.0755389167320821</v>
      </c>
      <c r="AC85" s="18" cm="1">
        <f t="array" ref="AC85">Table2[wada tax]*'Asar-2081'!AI85/100</f>
        <v>3.0569828094736011</v>
      </c>
      <c r="AD85" s="18" cm="1">
        <f t="array" ref="AD85">Table2[2 wheeler pickup fuel]*'Asar-2081'!AI85/100</f>
        <v>161.84711068172214</v>
      </c>
      <c r="AE85" s="18" cm="1">
        <f t="array" ref="AE85">Table2[marker]*'Asar-2081'!AI85/100</f>
        <v>3.9792747557979129</v>
      </c>
      <c r="AF85">
        <v>40</v>
      </c>
      <c r="AG85" s="1">
        <v>127</v>
      </c>
      <c r="AH85" s="1">
        <v>167</v>
      </c>
      <c r="AI85" cm="1">
        <f t="array" ref="AI85">'Asar-2081'!AH85/Table2[Total order]*100</f>
        <v>7.7568708690017793E-2</v>
      </c>
      <c r="AJ85" t="str">
        <v xml:space="preserve"> </v>
      </c>
      <c r="AK85" t="s">
        <v>419</v>
      </c>
      <c r="AL85" s="18">
        <f t="shared" si="2"/>
        <v>14141.758491915669</v>
      </c>
      <c r="AM85" s="18">
        <v>48770.7</v>
      </c>
      <c r="AN85" s="18">
        <f t="shared" si="3"/>
        <v>34628.941508084332</v>
      </c>
    </row>
    <row r="86" spans="1:40">
      <c r="A86" s="1"/>
      <c r="B86" s="1" t="s">
        <v>374</v>
      </c>
      <c r="C86" s="1"/>
      <c r="D86" s="1">
        <v>62</v>
      </c>
      <c r="E86" s="1">
        <v>242</v>
      </c>
      <c r="F86" s="1" t="s">
        <v>136</v>
      </c>
      <c r="G86" s="1" t="s">
        <v>419</v>
      </c>
      <c r="H86" s="1" t="s">
        <v>419</v>
      </c>
      <c r="I86" s="1" t="s">
        <v>419</v>
      </c>
      <c r="J86" s="1" t="s">
        <v>419</v>
      </c>
      <c r="K86" s="19" t="s">
        <v>419</v>
      </c>
      <c r="L86" s="1" t="s">
        <v>419</v>
      </c>
      <c r="M86" s="1" t="s">
        <v>419</v>
      </c>
      <c r="N86" s="1" t="s">
        <v>419</v>
      </c>
      <c r="O86" s="1">
        <v>9130</v>
      </c>
      <c r="P86" s="1" t="s">
        <v>419</v>
      </c>
      <c r="Q86" s="1"/>
      <c r="R86" s="19" t="s">
        <v>419</v>
      </c>
      <c r="S86" s="19">
        <v>300</v>
      </c>
      <c r="T86" s="18" t="s">
        <v>419</v>
      </c>
      <c r="U86" s="18" t="s">
        <v>419</v>
      </c>
      <c r="V86" s="18" cm="1">
        <f t="array" ref="V86">Table2[server charge]*'Asar-2081'!AI86/100</f>
        <v>46.262535242669294</v>
      </c>
      <c r="W86" s="18" cm="1">
        <f t="array" ref="W86">Table2[DT roll charge]*'Asar-2081'!AI86/100</f>
        <v>117.86306103774855</v>
      </c>
      <c r="X86" s="18" cm="1">
        <f t="array" ref="X86">Table2[sms charge]*'Asar-2081'!AI86/100</f>
        <v>108.71695782027284</v>
      </c>
      <c r="Y86" s="18" cm="1">
        <f t="array" ref="Y86">Table2[shipment sack]*'Asar-2081'!AI86/100</f>
        <v>119.51154937689567</v>
      </c>
      <c r="Z86" s="18" cm="1">
        <f t="array" ref="Z86">Table2[tape charge]*'Asar-2081'!AI86/100</f>
        <v>9.2525070485338592</v>
      </c>
      <c r="AA86" s="18" cm="1">
        <f t="array" ref="AA86">Table2[cable tie]*'Asar-2081'!AI86/100</f>
        <v>9.7151324009605506</v>
      </c>
      <c r="AB86" s="18" cm="1">
        <f t="array" ref="AB86">Table2[audit tax]*'Asar-2081'!AI86/100</f>
        <v>9.0211943723205117</v>
      </c>
      <c r="AC86" s="18" cm="1">
        <f t="array" ref="AC86">Table2[wada tax]*'Asar-2081'!AI86/100</f>
        <v>3.0386775231893277</v>
      </c>
      <c r="AD86" s="18" cm="1">
        <f t="array" ref="AD86">Table2[2 wheeler pickup fuel]*'Asar-2081'!AI86/100</f>
        <v>160.87796630638246</v>
      </c>
      <c r="AE86" s="18" cm="1">
        <f t="array" ref="AE86">Table2[marker]*'Asar-2081'!AI86/100</f>
        <v>3.9554467632482244</v>
      </c>
      <c r="AF86">
        <v>35</v>
      </c>
      <c r="AG86" s="1">
        <v>131</v>
      </c>
      <c r="AH86" s="1">
        <v>166</v>
      </c>
      <c r="AI86" cm="1">
        <f t="array" ref="AI86">'Asar-2081'!AH86/Table2[Total order]*100</f>
        <v>7.710422540444882E-2</v>
      </c>
      <c r="AJ86" t="str">
        <v xml:space="preserve"> </v>
      </c>
      <c r="AK86" t="s">
        <v>419</v>
      </c>
      <c r="AL86" s="18">
        <f t="shared" si="2"/>
        <v>10018.21502789222</v>
      </c>
      <c r="AM86" s="18">
        <v>48905</v>
      </c>
      <c r="AN86" s="18">
        <f t="shared" si="3"/>
        <v>38886.78497210778</v>
      </c>
    </row>
    <row r="87" spans="1:40">
      <c r="A87" s="1"/>
      <c r="B87" s="1" t="s">
        <v>374</v>
      </c>
      <c r="C87" s="1"/>
      <c r="D87" s="1">
        <v>62</v>
      </c>
      <c r="E87" s="1">
        <v>148</v>
      </c>
      <c r="F87" s="1" t="s">
        <v>137</v>
      </c>
      <c r="G87" s="1" t="s">
        <v>422</v>
      </c>
      <c r="H87" s="1" t="s">
        <v>419</v>
      </c>
      <c r="I87" s="1" t="s">
        <v>419</v>
      </c>
      <c r="J87" s="1" t="s">
        <v>419</v>
      </c>
      <c r="K87" s="19" t="s">
        <v>419</v>
      </c>
      <c r="L87" s="1" t="s">
        <v>419</v>
      </c>
      <c r="M87" s="1" t="s">
        <v>419</v>
      </c>
      <c r="N87" s="1" t="s">
        <v>419</v>
      </c>
      <c r="O87" s="1">
        <v>4400</v>
      </c>
      <c r="P87" s="1" t="s">
        <v>419</v>
      </c>
      <c r="Q87" s="1"/>
      <c r="R87" s="19" t="s">
        <v>419</v>
      </c>
      <c r="S87" s="19" t="s">
        <v>419</v>
      </c>
      <c r="T87" s="18" t="s">
        <v>419</v>
      </c>
      <c r="U87" s="18" t="s">
        <v>419</v>
      </c>
      <c r="V87" s="18" cm="1">
        <f t="array" ref="V87">Table2[server charge]*'Asar-2081'!AI87/100</f>
        <v>14.213188538410446</v>
      </c>
      <c r="W87" s="18" cm="1">
        <f t="array" ref="W87">Table2[DT roll charge]*'Asar-2081'!AI87/100</f>
        <v>36.210940439308295</v>
      </c>
      <c r="X87" s="18" cm="1">
        <f t="array" ref="X87">Table2[sms charge]*'Asar-2081'!AI87/100</f>
        <v>33.400993065264544</v>
      </c>
      <c r="Y87" s="18" cm="1">
        <f t="array" ref="Y87">Table2[shipment sack]*'Asar-2081'!AI87/100</f>
        <v>36.717403724226983</v>
      </c>
      <c r="Z87" s="18" cm="1">
        <f t="array" ref="Z87">Table2[tape charge]*'Asar-2081'!AI87/100</f>
        <v>2.8426377076820892</v>
      </c>
      <c r="AA87" s="18" cm="1">
        <f t="array" ref="AA87">Table2[cable tie]*'Asar-2081'!AI87/100</f>
        <v>2.9847695930661935</v>
      </c>
      <c r="AB87" s="18" cm="1">
        <f t="array" ref="AB87">Table2[audit tax]*'Asar-2081'!AI87/100</f>
        <v>2.7715717649900369</v>
      </c>
      <c r="AC87" s="18" cm="1">
        <f t="array" ref="AC87">Table2[wada tax]*'Asar-2081'!AI87/100</f>
        <v>0.93356960049792603</v>
      </c>
      <c r="AD87" s="18" cm="1">
        <f t="array" ref="AD87">Table2[2 wheeler pickup fuel]*'Asar-2081'!AI87/100</f>
        <v>49.426363142322323</v>
      </c>
      <c r="AE87" s="18" cm="1">
        <f t="array" ref="AE87">Table2[marker]*'Asar-2081'!AI87/100</f>
        <v>1.215227620034093</v>
      </c>
      <c r="AF87">
        <v>7</v>
      </c>
      <c r="AG87" s="1">
        <v>44</v>
      </c>
      <c r="AH87" s="1">
        <v>51</v>
      </c>
      <c r="AI87" cm="1">
        <f t="array" ref="AI87">'Asar-2081'!AH87/Table2[Total order]*100</f>
        <v>2.3688647564017409E-2</v>
      </c>
      <c r="AJ87" t="str">
        <v xml:space="preserve"> </v>
      </c>
      <c r="AK87" t="s">
        <v>419</v>
      </c>
      <c r="AL87" s="18">
        <f t="shared" si="2"/>
        <v>4580.7166651958041</v>
      </c>
      <c r="AM87" s="18">
        <v>15389.6</v>
      </c>
      <c r="AN87" s="18">
        <f t="shared" si="3"/>
        <v>10808.883334804195</v>
      </c>
    </row>
    <row r="88" spans="1:40">
      <c r="A88" s="1"/>
      <c r="B88" s="1" t="s">
        <v>374</v>
      </c>
      <c r="C88" s="1"/>
      <c r="D88" s="1">
        <v>62</v>
      </c>
      <c r="E88" s="1">
        <v>151</v>
      </c>
      <c r="F88" s="1" t="s">
        <v>138</v>
      </c>
      <c r="G88" s="1" t="s">
        <v>419</v>
      </c>
      <c r="H88" s="1" t="s">
        <v>419</v>
      </c>
      <c r="I88" s="1" t="s">
        <v>419</v>
      </c>
      <c r="J88" s="1" t="s">
        <v>419</v>
      </c>
      <c r="K88" s="19" t="s">
        <v>419</v>
      </c>
      <c r="L88" s="1" t="s">
        <v>419</v>
      </c>
      <c r="M88" s="1" t="s">
        <v>419</v>
      </c>
      <c r="N88" s="1">
        <v>400</v>
      </c>
      <c r="O88" s="1">
        <v>21300</v>
      </c>
      <c r="P88" s="1" t="s">
        <v>419</v>
      </c>
      <c r="Q88" s="1"/>
      <c r="R88" s="19" t="s">
        <v>419</v>
      </c>
      <c r="S88" s="19">
        <v>350</v>
      </c>
      <c r="T88" s="18" t="s">
        <v>419</v>
      </c>
      <c r="U88" s="18" t="s">
        <v>419</v>
      </c>
      <c r="V88" s="18" cm="1">
        <f t="array" ref="V88">Table2[server charge]*'Asar-2081'!AI88/100</f>
        <v>71.065942692052218</v>
      </c>
      <c r="W88" s="18" cm="1">
        <f t="array" ref="W88">Table2[DT roll charge]*'Asar-2081'!AI88/100</f>
        <v>181.05470219654143</v>
      </c>
      <c r="X88" s="18" cm="1">
        <f t="array" ref="X88">Table2[sms charge]*'Asar-2081'!AI88/100</f>
        <v>167.00496532632272</v>
      </c>
      <c r="Y88" s="18" cm="1">
        <f t="array" ref="Y88">Table2[shipment sack]*'Asar-2081'!AI88/100</f>
        <v>183.58701862113489</v>
      </c>
      <c r="Z88" s="18" cm="1">
        <f t="array" ref="Z88">Table2[tape charge]*'Asar-2081'!AI88/100</f>
        <v>14.213188538410442</v>
      </c>
      <c r="AA88" s="18" cm="1">
        <f t="array" ref="AA88">Table2[cable tie]*'Asar-2081'!AI88/100</f>
        <v>14.923847965330966</v>
      </c>
      <c r="AB88" s="18" cm="1">
        <f t="array" ref="AB88">Table2[audit tax]*'Asar-2081'!AI88/100</f>
        <v>13.857858824950183</v>
      </c>
      <c r="AC88" s="18" cm="1">
        <f t="array" ref="AC88">Table2[wada tax]*'Asar-2081'!AI88/100</f>
        <v>4.6678480024896301</v>
      </c>
      <c r="AD88" s="18" cm="1">
        <f t="array" ref="AD88">Table2[2 wheeler pickup fuel]*'Asar-2081'!AI88/100</f>
        <v>247.13181571161161</v>
      </c>
      <c r="AE88" s="18" cm="1">
        <f t="array" ref="AE88">Table2[marker]*'Asar-2081'!AI88/100</f>
        <v>6.0761381001704651</v>
      </c>
      <c r="AF88">
        <v>38</v>
      </c>
      <c r="AG88" s="1">
        <v>217</v>
      </c>
      <c r="AH88" s="1">
        <v>255</v>
      </c>
      <c r="AI88" cm="1">
        <f t="array" ref="AI88">'Asar-2081'!AH88/Table2[Total order]*100</f>
        <v>0.11844323782008703</v>
      </c>
      <c r="AJ88" t="str">
        <v xml:space="preserve"> </v>
      </c>
      <c r="AK88" t="s">
        <v>419</v>
      </c>
      <c r="AL88" s="18">
        <f t="shared" si="2"/>
        <v>22953.583325979023</v>
      </c>
      <c r="AM88" s="18">
        <v>78152.5</v>
      </c>
      <c r="AN88" s="18">
        <f t="shared" si="3"/>
        <v>55198.916674020977</v>
      </c>
    </row>
    <row r="89" spans="1:40">
      <c r="A89" s="1"/>
      <c r="B89" s="1" t="s">
        <v>374</v>
      </c>
      <c r="C89" s="1"/>
      <c r="D89" s="1">
        <v>62</v>
      </c>
      <c r="E89" s="1">
        <v>310</v>
      </c>
      <c r="F89" s="1" t="s">
        <v>139</v>
      </c>
      <c r="G89" s="1" t="s">
        <v>419</v>
      </c>
      <c r="H89" s="1" t="s">
        <v>419</v>
      </c>
      <c r="I89" s="1" t="s">
        <v>419</v>
      </c>
      <c r="J89" s="1" t="s">
        <v>419</v>
      </c>
      <c r="K89" s="19" t="s">
        <v>419</v>
      </c>
      <c r="L89" s="1" t="s">
        <v>419</v>
      </c>
      <c r="M89" s="1" t="s">
        <v>419</v>
      </c>
      <c r="N89" s="1" t="s">
        <v>419</v>
      </c>
      <c r="O89" s="1">
        <v>13000</v>
      </c>
      <c r="P89" s="1" t="s">
        <v>419</v>
      </c>
      <c r="Q89" s="1"/>
      <c r="R89" s="19" t="s">
        <v>419</v>
      </c>
      <c r="S89" s="19">
        <v>300</v>
      </c>
      <c r="T89" s="18" t="s">
        <v>419</v>
      </c>
      <c r="U89" s="18" t="s">
        <v>419</v>
      </c>
      <c r="V89" s="18" cm="1">
        <f t="array" ref="V89">Table2[server charge]*'Asar-2081'!AI89/100</f>
        <v>42.082185672548576</v>
      </c>
      <c r="W89" s="18" cm="1">
        <f t="array" ref="W89">Table2[DT roll charge]*'Asar-2081'!AI89/100</f>
        <v>107.21278443795201</v>
      </c>
      <c r="X89" s="18" cm="1">
        <f t="array" ref="X89">Table2[sms charge]*'Asar-2081'!AI89/100</f>
        <v>98.893136330489156</v>
      </c>
      <c r="Y89" s="18" cm="1">
        <f t="array" ref="Y89">Table2[shipment sack]*'Asar-2081'!AI89/100</f>
        <v>108.71231298741715</v>
      </c>
      <c r="Z89" s="18" cm="1">
        <f t="array" ref="Z89">Table2[tape charge]*'Asar-2081'!AI89/100</f>
        <v>8.4164371345097155</v>
      </c>
      <c r="AA89" s="18" cm="1">
        <f t="array" ref="AA89">Table2[cable tie]*'Asar-2081'!AI89/100</f>
        <v>8.8372589912352009</v>
      </c>
      <c r="AB89" s="18" cm="1">
        <f t="array" ref="AB89">Table2[audit tax]*'Asar-2081'!AI89/100</f>
        <v>8.2060262061469729</v>
      </c>
      <c r="AC89" s="18" cm="1">
        <f t="array" ref="AC89">Table2[wada tax]*'Asar-2081'!AI89/100</f>
        <v>2.7640982289252327</v>
      </c>
      <c r="AD89" s="18" cm="1">
        <f t="array" ref="AD89">Table2[2 wheeler pickup fuel]*'Asar-2081'!AI89/100</f>
        <v>146.34080067628767</v>
      </c>
      <c r="AE89" s="18" cm="1">
        <f t="array" ref="AE89">Table2[marker]*'Asar-2081'!AI89/100</f>
        <v>3.5980268750029034</v>
      </c>
      <c r="AF89">
        <v>21</v>
      </c>
      <c r="AG89" s="1">
        <v>130</v>
      </c>
      <c r="AH89" s="1">
        <v>151</v>
      </c>
      <c r="AI89" cm="1">
        <f t="array" ref="AI89">'Asar-2081'!AH89/Table2[Total order]*100</f>
        <v>7.0136976120914296E-2</v>
      </c>
      <c r="AJ89" t="str">
        <v xml:space="preserve"> </v>
      </c>
      <c r="AK89" t="s">
        <v>419</v>
      </c>
      <c r="AL89" s="18">
        <f t="shared" si="2"/>
        <v>13835.063067540517</v>
      </c>
      <c r="AM89" s="18">
        <v>46370</v>
      </c>
      <c r="AN89" s="18">
        <f t="shared" si="3"/>
        <v>32534.936932459481</v>
      </c>
    </row>
    <row r="90" spans="1:40">
      <c r="A90" s="1" t="s">
        <v>293</v>
      </c>
      <c r="B90" s="1"/>
      <c r="C90" s="1"/>
      <c r="D90" s="1"/>
      <c r="E90" s="1">
        <v>44</v>
      </c>
      <c r="F90" s="1" t="s">
        <v>322</v>
      </c>
      <c r="G90" s="1" t="s">
        <v>422</v>
      </c>
      <c r="H90" s="1" t="s">
        <v>419</v>
      </c>
      <c r="I90" s="1" t="s">
        <v>419</v>
      </c>
      <c r="J90" s="1" t="s">
        <v>419</v>
      </c>
      <c r="K90" s="19">
        <v>2578.109999999986</v>
      </c>
      <c r="L90" s="1" t="s">
        <v>419</v>
      </c>
      <c r="M90" s="1">
        <v>3280</v>
      </c>
      <c r="N90" s="1">
        <v>685</v>
      </c>
      <c r="O90" s="1">
        <v>274950</v>
      </c>
      <c r="P90" s="1" t="s">
        <v>419</v>
      </c>
      <c r="Q90" s="1"/>
      <c r="R90" s="19" t="s">
        <v>419</v>
      </c>
      <c r="S90" s="19">
        <v>9391.8335835299167</v>
      </c>
      <c r="T90" s="18">
        <v>6196.1395766936339</v>
      </c>
      <c r="U90" s="18">
        <v>56039.447168423627</v>
      </c>
      <c r="V90" s="18" cm="1">
        <f t="array" ref="V90">Table2[server charge]*'Asar-2081'!AI90/100</f>
        <v>1225.3998039880535</v>
      </c>
      <c r="W90" s="18" cm="1">
        <f t="array" ref="W90">Table2[DT roll charge]*'Asar-2081'!AI90/100</f>
        <v>3121.9510806203639</v>
      </c>
      <c r="X90" s="18" cm="1">
        <f t="array" ref="X90">Table2[sms charge]*'Asar-2081'!AI90/100</f>
        <v>2879.6895393719255</v>
      </c>
      <c r="Y90" s="18" cm="1">
        <f t="array" ref="Y90">Table2[shipment sack]*'Asar-2081'!AI90/100</f>
        <v>3165.6161603024711</v>
      </c>
      <c r="Z90" s="18" cm="1">
        <f t="array" ref="Z90">Table2[tape charge]*'Asar-2081'!AI90/100</f>
        <v>245.07996079761068</v>
      </c>
      <c r="AA90" s="18" cm="1">
        <f t="array" ref="AA90">Table2[cable tie]*'Asar-2081'!AI90/100</f>
        <v>257.33395883749125</v>
      </c>
      <c r="AB90" s="18" cm="1">
        <f t="array" ref="AB90">Table2[audit tax]*'Asar-2081'!AI90/100</f>
        <v>238.95296177767042</v>
      </c>
      <c r="AC90" s="18" cm="1">
        <f t="array" ref="AC90">Table2[wada tax]*'Asar-2081'!AI90/100</f>
        <v>80.488343791948651</v>
      </c>
      <c r="AD90" s="18" cm="1">
        <f t="array" ref="AD90">Table2[2 wheeler pickup fuel]*'Asar-2081'!AI90/100</f>
        <v>4261.3278183684561</v>
      </c>
      <c r="AE90" s="18" cm="1">
        <f t="array" ref="AE90">Table2[marker]*'Asar-2081'!AI90/100</f>
        <v>104.77168324097856</v>
      </c>
      <c r="AF90">
        <v>246</v>
      </c>
      <c r="AG90" s="1">
        <v>4151</v>
      </c>
      <c r="AH90" s="1">
        <v>4397</v>
      </c>
      <c r="AI90" cm="1">
        <f t="array" ref="AI90">'Asar-2081'!AH90/Table2[Total order]*100</f>
        <v>2.0423330066467558</v>
      </c>
      <c r="AJ90">
        <v>2075</v>
      </c>
      <c r="AK90">
        <v>3.3913540900547519</v>
      </c>
      <c r="AL90" s="18">
        <f t="shared" si="2"/>
        <v>368701.14163974411</v>
      </c>
      <c r="AM90" s="18">
        <v>881632</v>
      </c>
      <c r="AN90" s="18">
        <f t="shared" si="3"/>
        <v>512930.85836025589</v>
      </c>
    </row>
    <row r="91" spans="1:40">
      <c r="A91" s="1" t="s">
        <v>322</v>
      </c>
      <c r="B91" s="1" t="s">
        <v>374</v>
      </c>
      <c r="C91" s="1">
        <v>44</v>
      </c>
      <c r="D91" s="1">
        <v>58</v>
      </c>
      <c r="E91" s="1">
        <v>252</v>
      </c>
      <c r="F91" s="1" t="s">
        <v>140</v>
      </c>
      <c r="G91" s="1" t="s">
        <v>419</v>
      </c>
      <c r="H91" s="1" t="s">
        <v>419</v>
      </c>
      <c r="I91" s="1" t="s">
        <v>419</v>
      </c>
      <c r="J91" s="1" t="s">
        <v>419</v>
      </c>
      <c r="K91" s="19" t="s">
        <v>419</v>
      </c>
      <c r="L91" s="1" t="s">
        <v>419</v>
      </c>
      <c r="M91" s="1" t="s">
        <v>419</v>
      </c>
      <c r="N91" s="1" t="s">
        <v>419</v>
      </c>
      <c r="O91" s="1">
        <v>19900</v>
      </c>
      <c r="P91" s="1" t="s">
        <v>419</v>
      </c>
      <c r="Q91" s="1"/>
      <c r="R91" s="19" t="s">
        <v>419</v>
      </c>
      <c r="S91" s="19">
        <v>469.91207377224964</v>
      </c>
      <c r="T91" s="18" t="s">
        <v>419</v>
      </c>
      <c r="U91" s="18" t="s">
        <v>419</v>
      </c>
      <c r="V91" s="18" cm="1">
        <f t="array" ref="V91">Table2[server charge]*'Asar-2081'!AI91/100</f>
        <v>61.31179369510388</v>
      </c>
      <c r="W91" s="18" cm="1">
        <f t="array" ref="W91">Table2[DT roll charge]*'Asar-2081'!AI91/100</f>
        <v>156.20405679701616</v>
      </c>
      <c r="X91" s="18" cm="1">
        <f t="array" ref="X91">Table2[sms charge]*'Asar-2081'!AI91/100</f>
        <v>144.08271518349412</v>
      </c>
      <c r="Y91" s="18" cm="1">
        <f t="array" ref="Y91">Table2[shipment sack]*'Asar-2081'!AI91/100</f>
        <v>158.38880037901836</v>
      </c>
      <c r="Z91" s="18" cm="1">
        <f t="array" ref="Z91">Table2[tape charge]*'Asar-2081'!AI91/100</f>
        <v>12.262358739020776</v>
      </c>
      <c r="AA91" s="18" cm="1">
        <f t="array" ref="AA91">Table2[cable tie]*'Asar-2081'!AI91/100</f>
        <v>12.875476675971816</v>
      </c>
      <c r="AB91" s="18" cm="1">
        <f t="array" ref="AB91">Table2[audit tax]*'Asar-2081'!AI91/100</f>
        <v>11.955799770545257</v>
      </c>
      <c r="AC91" s="18" cm="1">
        <f t="array" ref="AC91">Table2[wada tax]*'Asar-2081'!AI91/100</f>
        <v>4.027162982540073</v>
      </c>
      <c r="AD91" s="18" cm="1">
        <f t="array" ref="AD91">Table2[2 wheeler pickup fuel]*'Asar-2081'!AI91/100</f>
        <v>213.21176257472376</v>
      </c>
      <c r="AE91" s="18" cm="1">
        <f t="array" ref="AE91">Table2[marker]*'Asar-2081'!AI91/100</f>
        <v>5.2421583609313815</v>
      </c>
      <c r="AF91">
        <v>14</v>
      </c>
      <c r="AG91" s="1">
        <v>206</v>
      </c>
      <c r="AH91" s="1">
        <v>220</v>
      </c>
      <c r="AI91" cm="1">
        <f t="array" ref="AI91">'Asar-2081'!AH91/Table2[Total order]*100</f>
        <v>0.10218632282517313</v>
      </c>
      <c r="AJ91" t="str">
        <v xml:space="preserve"> </v>
      </c>
      <c r="AK91" t="s">
        <v>419</v>
      </c>
      <c r="AL91" s="18">
        <f t="shared" si="2"/>
        <v>21149.47415893061</v>
      </c>
      <c r="AM91" s="18">
        <v>50163.75</v>
      </c>
      <c r="AN91" s="18">
        <f t="shared" si="3"/>
        <v>29014.27584106939</v>
      </c>
    </row>
    <row r="92" spans="1:40">
      <c r="A92" s="1"/>
      <c r="B92" s="1" t="s">
        <v>374</v>
      </c>
      <c r="C92" s="1"/>
      <c r="D92" s="1">
        <v>58</v>
      </c>
      <c r="E92" s="1">
        <v>297</v>
      </c>
      <c r="F92" s="1" t="s">
        <v>141</v>
      </c>
      <c r="G92" s="1" t="s">
        <v>419</v>
      </c>
      <c r="H92" s="1" t="s">
        <v>419</v>
      </c>
      <c r="I92" s="1" t="s">
        <v>419</v>
      </c>
      <c r="J92" s="1" t="s">
        <v>419</v>
      </c>
      <c r="K92" s="19" t="s">
        <v>419</v>
      </c>
      <c r="L92" s="1" t="s">
        <v>419</v>
      </c>
      <c r="M92" s="1" t="s">
        <v>419</v>
      </c>
      <c r="N92" s="1" t="s">
        <v>419</v>
      </c>
      <c r="O92" s="1">
        <v>2930</v>
      </c>
      <c r="P92" s="1" t="s">
        <v>419</v>
      </c>
      <c r="Q92" s="1"/>
      <c r="R92" s="19" t="s">
        <v>419</v>
      </c>
      <c r="S92" s="19">
        <v>61.942955179069266</v>
      </c>
      <c r="T92" s="18" t="s">
        <v>419</v>
      </c>
      <c r="U92" s="18" t="s">
        <v>419</v>
      </c>
      <c r="V92" s="18" cm="1">
        <f t="array" ref="V92">Table2[server charge]*'Asar-2081'!AI92/100</f>
        <v>8.0820091689000577</v>
      </c>
      <c r="W92" s="18" cm="1">
        <f t="array" ref="W92">Table2[DT roll charge]*'Asar-2081'!AI92/100</f>
        <v>20.590534759606676</v>
      </c>
      <c r="X92" s="18" cm="1">
        <f t="array" ref="X92">Table2[sms charge]*'Asar-2081'!AI92/100</f>
        <v>18.992721546915135</v>
      </c>
      <c r="Y92" s="18" cm="1">
        <f t="array" ref="Y92">Table2[shipment sack]*'Asar-2081'!AI92/100</f>
        <v>20.878523686325149</v>
      </c>
      <c r="Z92" s="18" cm="1">
        <f t="array" ref="Z92">Table2[tape charge]*'Asar-2081'!AI92/100</f>
        <v>1.6164018337800115</v>
      </c>
      <c r="AA92" s="18" cm="1">
        <f t="array" ref="AA92">Table2[cable tie]*'Asar-2081'!AI92/100</f>
        <v>1.697221925469012</v>
      </c>
      <c r="AB92" s="18" cm="1">
        <f t="array" ref="AB92">Table2[audit tax]*'Asar-2081'!AI92/100</f>
        <v>1.5759917879355112</v>
      </c>
      <c r="AC92" s="18" cm="1">
        <f t="array" ref="AC92">Table2[wada tax]*'Asar-2081'!AI92/100</f>
        <v>0.5308533022439188</v>
      </c>
      <c r="AD92" s="18" cm="1">
        <f t="array" ref="AD92">Table2[2 wheeler pickup fuel]*'Asar-2081'!AI92/100</f>
        <v>28.10518688484995</v>
      </c>
      <c r="AE92" s="18" cm="1">
        <f t="array" ref="AE92">Table2[marker]*'Asar-2081'!AI92/100</f>
        <v>0.69101178394095497</v>
      </c>
      <c r="AF92">
        <v>1</v>
      </c>
      <c r="AG92" s="1">
        <v>28</v>
      </c>
      <c r="AH92" s="1">
        <v>29</v>
      </c>
      <c r="AI92" cm="1">
        <f t="array" ref="AI92">'Asar-2081'!AH92/Table2[Total order]*100</f>
        <v>1.3470015281500096E-2</v>
      </c>
      <c r="AJ92" t="str">
        <v xml:space="preserve"> </v>
      </c>
      <c r="AK92" t="s">
        <v>419</v>
      </c>
      <c r="AL92" s="18">
        <f t="shared" si="2"/>
        <v>3094.7034118590359</v>
      </c>
      <c r="AM92" s="18">
        <v>7750</v>
      </c>
      <c r="AN92" s="18">
        <f t="shared" si="3"/>
        <v>4655.2965881409636</v>
      </c>
    </row>
    <row r="93" spans="1:40">
      <c r="A93" s="1"/>
      <c r="B93" s="1" t="s">
        <v>374</v>
      </c>
      <c r="C93" s="1"/>
      <c r="D93" s="1">
        <v>58</v>
      </c>
      <c r="E93" s="1">
        <v>350</v>
      </c>
      <c r="F93" s="1" t="s">
        <v>142</v>
      </c>
      <c r="G93" s="1" t="s">
        <v>419</v>
      </c>
      <c r="H93" s="1" t="s">
        <v>419</v>
      </c>
      <c r="I93" s="1" t="s">
        <v>419</v>
      </c>
      <c r="J93" s="1" t="s">
        <v>419</v>
      </c>
      <c r="K93" s="19" t="s">
        <v>419</v>
      </c>
      <c r="L93" s="1" t="s">
        <v>419</v>
      </c>
      <c r="M93" s="1" t="s">
        <v>419</v>
      </c>
      <c r="N93" s="1" t="s">
        <v>419</v>
      </c>
      <c r="O93" s="1">
        <v>525</v>
      </c>
      <c r="P93" s="1" t="s">
        <v>419</v>
      </c>
      <c r="Q93" s="1"/>
      <c r="R93" s="19" t="s">
        <v>419</v>
      </c>
      <c r="S93" s="19">
        <v>36.311387518764747</v>
      </c>
      <c r="T93" s="18" t="s">
        <v>419</v>
      </c>
      <c r="U93" s="18" t="s">
        <v>419</v>
      </c>
      <c r="V93" s="18" cm="1">
        <f t="array" ref="V93">Table2[server charge]*'Asar-2081'!AI93/100</f>
        <v>4.7377295128034822</v>
      </c>
      <c r="W93" s="18" cm="1">
        <f t="array" ref="W93">Table2[DT roll charge]*'Asar-2081'!AI93/100</f>
        <v>12.070313479769432</v>
      </c>
      <c r="X93" s="18" cm="1">
        <f t="array" ref="X93">Table2[sms charge]*'Asar-2081'!AI93/100</f>
        <v>11.133664355088182</v>
      </c>
      <c r="Y93" s="18" cm="1">
        <f t="array" ref="Y93">Table2[shipment sack]*'Asar-2081'!AI93/100</f>
        <v>12.23913457474233</v>
      </c>
      <c r="Z93" s="18" cm="1">
        <f t="array" ref="Z93">Table2[tape charge]*'Asar-2081'!AI93/100</f>
        <v>0.94754590256069637</v>
      </c>
      <c r="AA93" s="18" cm="1">
        <f t="array" ref="AA93">Table2[cable tie]*'Asar-2081'!AI93/100</f>
        <v>0.99492319768873116</v>
      </c>
      <c r="AB93" s="18" cm="1">
        <f t="array" ref="AB93">Table2[audit tax]*'Asar-2081'!AI93/100</f>
        <v>0.92385725499667903</v>
      </c>
      <c r="AC93" s="18" cm="1">
        <f t="array" ref="AC93">Table2[wada tax]*'Asar-2081'!AI93/100</f>
        <v>0.31118986683264205</v>
      </c>
      <c r="AD93" s="18" cm="1">
        <f t="array" ref="AD93">Table2[2 wheeler pickup fuel]*'Asar-2081'!AI93/100</f>
        <v>16.47545438077411</v>
      </c>
      <c r="AE93" s="18" cm="1">
        <f t="array" ref="AE93">Table2[marker]*'Asar-2081'!AI93/100</f>
        <v>0.40507587334469769</v>
      </c>
      <c r="AF93">
        <v>4</v>
      </c>
      <c r="AG93" s="1">
        <v>13</v>
      </c>
      <c r="AH93" s="1">
        <v>17</v>
      </c>
      <c r="AI93" cm="1">
        <f t="array" ref="AI93">'Asar-2081'!AH93/Table2[Total order]*100</f>
        <v>7.8962158546724698E-3</v>
      </c>
      <c r="AJ93" t="str">
        <v xml:space="preserve"> </v>
      </c>
      <c r="AK93" t="s">
        <v>419</v>
      </c>
      <c r="AL93" s="18">
        <f t="shared" si="2"/>
        <v>621.55027591736575</v>
      </c>
      <c r="AM93" s="18">
        <v>4000</v>
      </c>
      <c r="AN93" s="18">
        <f t="shared" si="3"/>
        <v>3378.449724082634</v>
      </c>
    </row>
    <row r="94" spans="1:40">
      <c r="A94" s="1" t="s">
        <v>293</v>
      </c>
      <c r="B94" s="1"/>
      <c r="C94" s="1"/>
      <c r="D94" s="1"/>
      <c r="E94" s="1">
        <v>45</v>
      </c>
      <c r="F94" s="1" t="s">
        <v>20</v>
      </c>
      <c r="G94" s="1" t="s">
        <v>422</v>
      </c>
      <c r="H94" s="1" t="s">
        <v>419</v>
      </c>
      <c r="I94" s="1" t="s">
        <v>419</v>
      </c>
      <c r="J94" s="1" t="s">
        <v>419</v>
      </c>
      <c r="K94" s="19">
        <v>1564.5</v>
      </c>
      <c r="L94" s="1">
        <v>7000</v>
      </c>
      <c r="M94" s="1">
        <v>70</v>
      </c>
      <c r="N94" s="1">
        <v>400</v>
      </c>
      <c r="O94" s="1">
        <v>35830</v>
      </c>
      <c r="P94" s="1">
        <v>1125</v>
      </c>
      <c r="Q94" s="1"/>
      <c r="R94" s="19" t="s">
        <v>419</v>
      </c>
      <c r="S94" s="19">
        <v>32.300420168067227</v>
      </c>
      <c r="T94" s="18">
        <v>2436.6505516057859</v>
      </c>
      <c r="U94" s="18">
        <v>22037.681392498162</v>
      </c>
      <c r="V94" s="18" cm="1">
        <f t="array" ref="V94">Table2[server charge]*'Asar-2081'!AI94/100</f>
        <v>171.39433237494947</v>
      </c>
      <c r="W94" s="18" cm="1">
        <f t="array" ref="W94">Table2[DT roll charge]*'Asar-2081'!AI94/100</f>
        <v>436.66134059165881</v>
      </c>
      <c r="X94" s="18" cm="1">
        <f t="array" ref="X94">Table2[sms charge]*'Asar-2081'!AI94/100</f>
        <v>402.7766810811313</v>
      </c>
      <c r="Y94" s="18" cm="1">
        <f t="array" ref="Y94">Table2[shipment sack]*'Asar-2081'!AI94/100</f>
        <v>442.76869196861952</v>
      </c>
      <c r="Z94" s="18" cm="1">
        <f t="array" ref="Z94">Table2[tape charge]*'Asar-2081'!AI94/100</f>
        <v>34.278866474989897</v>
      </c>
      <c r="AA94" s="18" cm="1">
        <f t="array" ref="AA94">Table2[cable tie]*'Asar-2081'!AI94/100</f>
        <v>35.992809798739394</v>
      </c>
      <c r="AB94" s="18" cm="1">
        <f t="array" ref="AB94">Table2[audit tax]*'Asar-2081'!AI94/100</f>
        <v>33.421894813115152</v>
      </c>
      <c r="AC94" s="18" cm="1">
        <f t="array" ref="AC94">Table2[wada tax]*'Asar-2081'!AI94/100</f>
        <v>11.257751064827932</v>
      </c>
      <c r="AD94" s="18" cm="1">
        <f t="array" ref="AD94">Table2[2 wheeler pickup fuel]*'Asar-2081'!AI94/100</f>
        <v>596.02379083388689</v>
      </c>
      <c r="AE94" s="18" cm="1">
        <f t="array" ref="AE94">Table2[marker]*'Asar-2081'!AI94/100</f>
        <v>14.654215418058181</v>
      </c>
      <c r="AF94">
        <v>69</v>
      </c>
      <c r="AG94" s="1">
        <v>546</v>
      </c>
      <c r="AH94" s="1">
        <v>615</v>
      </c>
      <c r="AI94" cm="1">
        <f t="array" ref="AI94">'Asar-2081'!AH94/Table2[Total order]*100</f>
        <v>0.28565722062491583</v>
      </c>
      <c r="AJ94">
        <v>816</v>
      </c>
      <c r="AK94">
        <v>1.3336602108359892</v>
      </c>
      <c r="AL94" s="18">
        <f t="shared" si="2"/>
        <v>72675.362738692027</v>
      </c>
      <c r="AM94" s="18">
        <v>135919.5</v>
      </c>
      <c r="AN94" s="18">
        <f t="shared" si="3"/>
        <v>63244.137261307973</v>
      </c>
    </row>
    <row r="95" spans="1:40">
      <c r="A95" s="1" t="s">
        <v>20</v>
      </c>
      <c r="B95" s="1" t="s">
        <v>374</v>
      </c>
      <c r="C95" s="1">
        <v>45</v>
      </c>
      <c r="D95" s="1">
        <v>69</v>
      </c>
      <c r="E95" s="1">
        <v>34</v>
      </c>
      <c r="F95" s="1" t="s">
        <v>143</v>
      </c>
      <c r="G95" s="1" t="s">
        <v>422</v>
      </c>
      <c r="H95" s="1" t="s">
        <v>419</v>
      </c>
      <c r="I95" s="1" t="s">
        <v>419</v>
      </c>
      <c r="J95" s="1" t="s">
        <v>419</v>
      </c>
      <c r="K95" s="19" t="s">
        <v>419</v>
      </c>
      <c r="L95" s="1" t="s">
        <v>419</v>
      </c>
      <c r="M95" s="1" t="s">
        <v>419</v>
      </c>
      <c r="N95" s="1" t="s">
        <v>419</v>
      </c>
      <c r="O95" s="1">
        <v>20430</v>
      </c>
      <c r="P95" s="1" t="s">
        <v>419</v>
      </c>
      <c r="Q95" s="1"/>
      <c r="R95" s="19" t="s">
        <v>419</v>
      </c>
      <c r="S95" s="19">
        <v>17.699579831932773</v>
      </c>
      <c r="T95" s="18" t="s">
        <v>419</v>
      </c>
      <c r="U95" s="18" t="s">
        <v>419</v>
      </c>
      <c r="V95" s="18" cm="1">
        <f t="array" ref="V95">Table2[server charge]*'Asar-2081'!AI95/100</f>
        <v>93.918520342045483</v>
      </c>
      <c r="W95" s="18" cm="1">
        <f t="array" ref="W95">Table2[DT roll charge]*'Asar-2081'!AI95/100</f>
        <v>239.27621427542931</v>
      </c>
      <c r="X95" s="18" cm="1">
        <f t="array" ref="X95">Table2[sms charge]*'Asar-2081'!AI95/100</f>
        <v>220.70852280380689</v>
      </c>
      <c r="Y95" s="18" cm="1">
        <f t="array" ref="Y95">Table2[shipment sack]*'Asar-2081'!AI95/100</f>
        <v>242.62284421695082</v>
      </c>
      <c r="Z95" s="18" cm="1">
        <f t="array" ref="Z95">Table2[tape charge]*'Asar-2081'!AI95/100</f>
        <v>18.783704068409097</v>
      </c>
      <c r="AA95" s="18" cm="1">
        <f t="array" ref="AA95">Table2[cable tie]*'Asar-2081'!AI95/100</f>
        <v>19.722889271829551</v>
      </c>
      <c r="AB95" s="18" cm="1">
        <f t="array" ref="AB95">Table2[audit tax]*'Asar-2081'!AI95/100</f>
        <v>18.314111466698868</v>
      </c>
      <c r="AC95" s="18" cm="1">
        <f t="array" ref="AC95">Table2[wada tax]*'Asar-2081'!AI95/100</f>
        <v>6.1688814778000207</v>
      </c>
      <c r="AD95" s="18" cm="1">
        <f t="array" ref="AD95">Table2[2 wheeler pickup fuel]*'Asar-2081'!AI95/100</f>
        <v>326.60165448946316</v>
      </c>
      <c r="AE95" s="18" cm="1">
        <f t="array" ref="AE95">Table2[marker]*'Asar-2081'!AI95/100</f>
        <v>8.0300334892448895</v>
      </c>
      <c r="AF95">
        <v>32</v>
      </c>
      <c r="AG95" s="1">
        <v>305</v>
      </c>
      <c r="AH95" s="1">
        <v>337</v>
      </c>
      <c r="AI95" cm="1">
        <f t="array" ref="AI95">'Asar-2081'!AH95/Table2[Total order]*100</f>
        <v>0.15653086723674248</v>
      </c>
      <c r="AJ95" t="str">
        <v xml:space="preserve"> </v>
      </c>
      <c r="AK95" t="s">
        <v>419</v>
      </c>
      <c r="AL95" s="18">
        <f t="shared" si="2"/>
        <v>21641.846955733614</v>
      </c>
      <c r="AM95" s="18">
        <v>67137.5</v>
      </c>
      <c r="AN95" s="18">
        <f t="shared" si="3"/>
        <v>45495.653044266386</v>
      </c>
    </row>
    <row r="96" spans="1:40">
      <c r="A96" s="1"/>
      <c r="B96" s="1" t="s">
        <v>374</v>
      </c>
      <c r="C96" s="1"/>
      <c r="D96" s="1">
        <v>69</v>
      </c>
      <c r="E96" s="1">
        <v>170</v>
      </c>
      <c r="F96" s="1" t="s">
        <v>144</v>
      </c>
      <c r="G96" s="1" t="s">
        <v>422</v>
      </c>
      <c r="H96" s="1" t="s">
        <v>419</v>
      </c>
      <c r="I96" s="1" t="s">
        <v>419</v>
      </c>
      <c r="J96" s="1" t="s">
        <v>485</v>
      </c>
      <c r="K96" s="19" t="s">
        <v>419</v>
      </c>
      <c r="L96" s="1" t="s">
        <v>419</v>
      </c>
      <c r="M96" s="1" t="s">
        <v>419</v>
      </c>
      <c r="N96" s="1" t="s">
        <v>419</v>
      </c>
      <c r="O96" s="1">
        <v>140</v>
      </c>
      <c r="P96" s="1" t="s">
        <v>419</v>
      </c>
      <c r="Q96" s="1"/>
      <c r="R96" s="19">
        <v>55.372762645914399</v>
      </c>
      <c r="S96" s="19" t="s">
        <v>419</v>
      </c>
      <c r="T96" s="18" t="s">
        <v>419</v>
      </c>
      <c r="U96" s="18" t="s">
        <v>419</v>
      </c>
      <c r="V96" s="18" cm="1">
        <f t="array" ref="V96">Table2[server charge]*'Asar-2081'!AI96/100</f>
        <v>1.672139828048288</v>
      </c>
      <c r="W96" s="18" cm="1">
        <f t="array" ref="W96">Table2[DT roll charge]*'Asar-2081'!AI96/100</f>
        <v>4.260110639918623</v>
      </c>
      <c r="X96" s="18" cm="1">
        <f t="array" ref="X96">Table2[sms charge]*'Asar-2081'!AI96/100</f>
        <v>3.9295285959134763</v>
      </c>
      <c r="Y96" s="18" cm="1">
        <f t="array" ref="Y96">Table2[shipment sack]*'Asar-2081'!AI96/100</f>
        <v>4.3196945557914104</v>
      </c>
      <c r="Z96" s="18" cm="1">
        <f t="array" ref="Z96">Table2[tape charge]*'Asar-2081'!AI96/100</f>
        <v>0.33442796560965754</v>
      </c>
      <c r="AA96" s="18" cm="1">
        <f t="array" ref="AA96">Table2[cable tie]*'Asar-2081'!AI96/100</f>
        <v>0.35114936389014045</v>
      </c>
      <c r="AB96" s="18" cm="1">
        <f t="array" ref="AB96">Table2[audit tax]*'Asar-2081'!AI96/100</f>
        <v>0.32606726646941608</v>
      </c>
      <c r="AC96" s="18" cm="1">
        <f t="array" ref="AC96">Table2[wada tax]*'Asar-2081'!AI96/100</f>
        <v>0.10983171770563838</v>
      </c>
      <c r="AD96" s="18" cm="1">
        <f t="array" ref="AD96">Table2[2 wheeler pickup fuel]*'Asar-2081'!AI96/100</f>
        <v>5.8148662520379206</v>
      </c>
      <c r="AE96" s="18" cm="1">
        <f t="array" ref="AE96">Table2[marker]*'Asar-2081'!AI96/100</f>
        <v>0.14296795529812861</v>
      </c>
      <c r="AF96">
        <v>4</v>
      </c>
      <c r="AG96" s="1">
        <v>2</v>
      </c>
      <c r="AH96" s="1">
        <v>6</v>
      </c>
      <c r="AI96" cm="1">
        <f t="array" ref="AI96">'Asar-2081'!AH96/Table2[Total order]*100</f>
        <v>2.7868997134138131E-3</v>
      </c>
      <c r="AJ96" t="str">
        <v xml:space="preserve"> </v>
      </c>
      <c r="AK96" t="s">
        <v>419</v>
      </c>
      <c r="AL96" s="18">
        <f t="shared" si="2"/>
        <v>216.63354678659709</v>
      </c>
      <c r="AM96" s="18">
        <v>1425</v>
      </c>
      <c r="AN96" s="18">
        <f t="shared" si="3"/>
        <v>1208.366453213403</v>
      </c>
    </row>
    <row r="97" spans="1:40">
      <c r="A97" s="1"/>
      <c r="B97" s="1" t="s">
        <v>374</v>
      </c>
      <c r="C97" s="1"/>
      <c r="D97" s="1">
        <v>69</v>
      </c>
      <c r="E97" s="1">
        <v>174</v>
      </c>
      <c r="F97" s="1" t="s">
        <v>145</v>
      </c>
      <c r="G97" s="1" t="s">
        <v>422</v>
      </c>
      <c r="H97" s="1" t="s">
        <v>419</v>
      </c>
      <c r="I97" s="1" t="s">
        <v>419</v>
      </c>
      <c r="J97" s="1" t="s">
        <v>485</v>
      </c>
      <c r="K97" s="19" t="s">
        <v>419</v>
      </c>
      <c r="L97" s="1" t="s">
        <v>419</v>
      </c>
      <c r="M97" s="1" t="s">
        <v>419</v>
      </c>
      <c r="N97" s="1" t="s">
        <v>419</v>
      </c>
      <c r="O97" s="1">
        <v>9145</v>
      </c>
      <c r="P97" s="1" t="s">
        <v>419</v>
      </c>
      <c r="Q97" s="1"/>
      <c r="R97" s="19">
        <v>1384.31906614786</v>
      </c>
      <c r="S97" s="19" t="s">
        <v>419</v>
      </c>
      <c r="T97" s="18" t="s">
        <v>419</v>
      </c>
      <c r="U97" s="18" t="s">
        <v>419</v>
      </c>
      <c r="V97" s="18" cm="1">
        <f t="array" ref="V97">Table2[server charge]*'Asar-2081'!AI97/100</f>
        <v>41.803495701207183</v>
      </c>
      <c r="W97" s="18" cm="1">
        <f t="array" ref="W97">Table2[DT roll charge]*'Asar-2081'!AI97/100</f>
        <v>106.50276599796554</v>
      </c>
      <c r="X97" s="18" cm="1">
        <f t="array" ref="X97">Table2[sms charge]*'Asar-2081'!AI97/100</f>
        <v>98.238214897836883</v>
      </c>
      <c r="Y97" s="18" cm="1">
        <f t="array" ref="Y97">Table2[shipment sack]*'Asar-2081'!AI97/100</f>
        <v>107.99236389478523</v>
      </c>
      <c r="Z97" s="18" cm="1">
        <f t="array" ref="Z97">Table2[tape charge]*'Asar-2081'!AI97/100</f>
        <v>8.3606991402414366</v>
      </c>
      <c r="AA97" s="18" cm="1">
        <f t="array" ref="AA97">Table2[cable tie]*'Asar-2081'!AI97/100</f>
        <v>8.7787340972535102</v>
      </c>
      <c r="AB97" s="18" cm="1">
        <f t="array" ref="AB97">Table2[audit tax]*'Asar-2081'!AI97/100</f>
        <v>8.1516816617354024</v>
      </c>
      <c r="AC97" s="18" cm="1">
        <f t="array" ref="AC97">Table2[wada tax]*'Asar-2081'!AI97/100</f>
        <v>2.7457929426409584</v>
      </c>
      <c r="AD97" s="18" cm="1">
        <f t="array" ref="AD97">Table2[2 wheeler pickup fuel]*'Asar-2081'!AI97/100</f>
        <v>145.37165630094799</v>
      </c>
      <c r="AE97" s="18" cm="1">
        <f t="array" ref="AE97">Table2[marker]*'Asar-2081'!AI97/100</f>
        <v>3.5741988824532145</v>
      </c>
      <c r="AF97">
        <v>27</v>
      </c>
      <c r="AG97" s="1">
        <v>123</v>
      </c>
      <c r="AH97" s="1">
        <v>150</v>
      </c>
      <c r="AI97" cm="1">
        <f t="array" ref="AI97">'Asar-2081'!AH97/Table2[Total order]*100</f>
        <v>6.9672492835345309E-2</v>
      </c>
      <c r="AJ97" t="str">
        <v xml:space="preserve"> </v>
      </c>
      <c r="AK97" t="s">
        <v>419</v>
      </c>
      <c r="AL97" s="18">
        <f t="shared" si="2"/>
        <v>11060.83866966493</v>
      </c>
      <c r="AM97" s="18">
        <v>33442.5</v>
      </c>
      <c r="AN97" s="18">
        <f t="shared" si="3"/>
        <v>22381.661330335068</v>
      </c>
    </row>
    <row r="98" spans="1:40">
      <c r="A98" s="1"/>
      <c r="B98" s="1" t="s">
        <v>374</v>
      </c>
      <c r="C98" s="1"/>
      <c r="D98" s="1">
        <v>69</v>
      </c>
      <c r="E98" s="1">
        <v>22</v>
      </c>
      <c r="F98" s="1" t="s">
        <v>146</v>
      </c>
      <c r="G98" s="1" t="s">
        <v>422</v>
      </c>
      <c r="H98" s="1" t="s">
        <v>419</v>
      </c>
      <c r="I98" s="1" t="s">
        <v>419</v>
      </c>
      <c r="J98" s="1" t="s">
        <v>485</v>
      </c>
      <c r="K98" s="19">
        <v>178.59999999999854</v>
      </c>
      <c r="L98" s="1">
        <v>2500</v>
      </c>
      <c r="M98" s="1" t="s">
        <v>419</v>
      </c>
      <c r="N98" s="1">
        <v>400</v>
      </c>
      <c r="O98" s="1">
        <v>62880</v>
      </c>
      <c r="P98" s="1" t="s">
        <v>419</v>
      </c>
      <c r="Q98" s="1"/>
      <c r="R98" s="19">
        <v>9219.5649805447465</v>
      </c>
      <c r="S98" s="19" t="s">
        <v>419</v>
      </c>
      <c r="T98" s="18">
        <v>806.24466781073806</v>
      </c>
      <c r="U98" s="18">
        <v>7291.8798725177739</v>
      </c>
      <c r="V98" s="18" cm="1">
        <f t="array" ref="V98">Table2[server charge]*'Asar-2081'!AI98/100</f>
        <v>278.41128137003989</v>
      </c>
      <c r="W98" s="18" cm="1">
        <f t="array" ref="W98">Table2[DT roll charge]*'Asar-2081'!AI98/100</f>
        <v>709.30842154645075</v>
      </c>
      <c r="X98" s="18" cm="1">
        <f t="array" ref="X98">Table2[sms charge]*'Asar-2081'!AI98/100</f>
        <v>654.26651121959378</v>
      </c>
      <c r="Y98" s="18" cm="1">
        <f t="array" ref="Y98">Table2[shipment sack]*'Asar-2081'!AI98/100</f>
        <v>719.2291435392699</v>
      </c>
      <c r="Z98" s="18" cm="1">
        <f t="array" ref="Z98">Table2[tape charge]*'Asar-2081'!AI98/100</f>
        <v>55.682256274007983</v>
      </c>
      <c r="AA98" s="18" cm="1">
        <f t="array" ref="AA98">Table2[cable tie]*'Asar-2081'!AI98/100</f>
        <v>58.466369087708379</v>
      </c>
      <c r="AB98" s="18" cm="1">
        <f t="array" ref="AB98">Table2[audit tax]*'Asar-2081'!AI98/100</f>
        <v>54.290199867157781</v>
      </c>
      <c r="AC98" s="18" cm="1">
        <f t="array" ref="AC98">Table2[wada tax]*'Asar-2081'!AI98/100</f>
        <v>18.286980997988788</v>
      </c>
      <c r="AD98" s="18" cm="1">
        <f t="array" ref="AD98">Table2[2 wheeler pickup fuel]*'Asar-2081'!AI98/100</f>
        <v>968.17523096431387</v>
      </c>
      <c r="AE98" s="18" cm="1">
        <f t="array" ref="AE98">Table2[marker]*'Asar-2081'!AI98/100</f>
        <v>23.804164557138414</v>
      </c>
      <c r="AF98">
        <v>96</v>
      </c>
      <c r="AG98" s="1">
        <v>903</v>
      </c>
      <c r="AH98" s="1">
        <v>999</v>
      </c>
      <c r="AI98" cm="1">
        <f t="array" ref="AI98">'Asar-2081'!AH98/Table2[Total order]*100</f>
        <v>0.46401880228339987</v>
      </c>
      <c r="AJ98">
        <v>270</v>
      </c>
      <c r="AK98">
        <v>0.44128462858543765</v>
      </c>
      <c r="AL98" s="18">
        <f t="shared" si="2"/>
        <v>86816.210080296936</v>
      </c>
      <c r="AM98" s="18">
        <v>200550</v>
      </c>
      <c r="AN98" s="18">
        <f t="shared" si="3"/>
        <v>113733.78991970306</v>
      </c>
    </row>
    <row r="99" spans="1:40">
      <c r="A99" s="1"/>
      <c r="B99" s="1" t="s">
        <v>374</v>
      </c>
      <c r="C99" s="1"/>
      <c r="D99" s="1">
        <v>69</v>
      </c>
      <c r="E99" s="1">
        <v>156</v>
      </c>
      <c r="F99" s="1" t="s">
        <v>147</v>
      </c>
      <c r="G99" s="1" t="s">
        <v>422</v>
      </c>
      <c r="H99" s="1" t="s">
        <v>419</v>
      </c>
      <c r="I99" s="1" t="s">
        <v>419</v>
      </c>
      <c r="J99" s="1" t="s">
        <v>485</v>
      </c>
      <c r="K99" s="19" t="s">
        <v>419</v>
      </c>
      <c r="L99" s="1" t="s">
        <v>419</v>
      </c>
      <c r="M99" s="1" t="s">
        <v>419</v>
      </c>
      <c r="N99" s="1" t="s">
        <v>419</v>
      </c>
      <c r="O99" s="1">
        <v>7835</v>
      </c>
      <c r="P99" s="1" t="s">
        <v>419</v>
      </c>
      <c r="Q99" s="1"/>
      <c r="R99" s="19">
        <v>1199.7431906614786</v>
      </c>
      <c r="S99" s="19" t="s">
        <v>419</v>
      </c>
      <c r="T99" s="18" t="s">
        <v>419</v>
      </c>
      <c r="U99" s="18" t="s">
        <v>419</v>
      </c>
      <c r="V99" s="18" cm="1">
        <f t="array" ref="V99">Table2[server charge]*'Asar-2081'!AI99/100</f>
        <v>36.22969627437957</v>
      </c>
      <c r="W99" s="18" cm="1">
        <f t="array" ref="W99">Table2[DT roll charge]*'Asar-2081'!AI99/100</f>
        <v>92.302397198236832</v>
      </c>
      <c r="X99" s="18" cm="1">
        <f t="array" ref="X99">Table2[sms charge]*'Asar-2081'!AI99/100</f>
        <v>85.139786244791992</v>
      </c>
      <c r="Y99" s="18" cm="1">
        <f t="array" ref="Y99">Table2[shipment sack]*'Asar-2081'!AI99/100</f>
        <v>93.593382042147226</v>
      </c>
      <c r="Z99" s="18" cm="1">
        <f t="array" ref="Z99">Table2[tape charge]*'Asar-2081'!AI99/100</f>
        <v>7.2459392548759141</v>
      </c>
      <c r="AA99" s="18" cm="1">
        <f t="array" ref="AA99">Table2[cable tie]*'Asar-2081'!AI99/100</f>
        <v>7.6082362176197087</v>
      </c>
      <c r="AB99" s="18" cm="1">
        <f t="array" ref="AB99">Table2[audit tax]*'Asar-2081'!AI99/100</f>
        <v>7.0647907735040159</v>
      </c>
      <c r="AC99" s="18" cm="1">
        <f t="array" ref="AC99">Table2[wada tax]*'Asar-2081'!AI99/100</f>
        <v>2.3796872169554981</v>
      </c>
      <c r="AD99" s="18" cm="1">
        <f t="array" ref="AD99">Table2[2 wheeler pickup fuel]*'Asar-2081'!AI99/100</f>
        <v>125.98876879415495</v>
      </c>
      <c r="AE99" s="18" cm="1">
        <f t="array" ref="AE99">Table2[marker]*'Asar-2081'!AI99/100</f>
        <v>3.0976390314594533</v>
      </c>
      <c r="AF99">
        <v>17</v>
      </c>
      <c r="AG99" s="1">
        <v>113</v>
      </c>
      <c r="AH99" s="1">
        <v>130</v>
      </c>
      <c r="AI99" cm="1">
        <f t="array" ref="AI99">'Asar-2081'!AH99/Table2[Total order]*100</f>
        <v>6.0382827123965949E-2</v>
      </c>
      <c r="AJ99" t="str">
        <v xml:space="preserve"> </v>
      </c>
      <c r="AK99" t="s">
        <v>419</v>
      </c>
      <c r="AL99" s="18">
        <f t="shared" si="2"/>
        <v>9495.3935137096032</v>
      </c>
      <c r="AM99" s="18">
        <v>28795</v>
      </c>
      <c r="AN99" s="18">
        <f t="shared" si="3"/>
        <v>19299.606486290395</v>
      </c>
    </row>
    <row r="100" spans="1:40">
      <c r="A100" s="1" t="s">
        <v>293</v>
      </c>
      <c r="B100" s="1"/>
      <c r="C100" s="1"/>
      <c r="D100" s="1"/>
      <c r="E100" s="1">
        <v>50</v>
      </c>
      <c r="F100" s="1" t="s">
        <v>21</v>
      </c>
      <c r="G100" s="1" t="s">
        <v>422</v>
      </c>
      <c r="H100" s="1" t="s">
        <v>419</v>
      </c>
      <c r="I100" s="1" t="s">
        <v>419</v>
      </c>
      <c r="J100" s="1" t="s">
        <v>419</v>
      </c>
      <c r="K100" s="19">
        <v>1254.8500000000058</v>
      </c>
      <c r="L100" s="1">
        <v>3000</v>
      </c>
      <c r="M100" s="1">
        <v>1276</v>
      </c>
      <c r="N100" s="1">
        <v>400</v>
      </c>
      <c r="O100" s="1">
        <v>67030</v>
      </c>
      <c r="P100" s="1" t="s">
        <v>419</v>
      </c>
      <c r="Q100" s="1"/>
      <c r="R100" s="19" t="s">
        <v>419</v>
      </c>
      <c r="S100" s="19">
        <v>234.70149253731344</v>
      </c>
      <c r="T100" s="18">
        <v>2132.0692326550625</v>
      </c>
      <c r="U100" s="18">
        <v>19282.971218435894</v>
      </c>
      <c r="V100" s="18" cm="1">
        <f t="array" ref="V100">Table2[server charge]*'Asar-2081'!AI100/100</f>
        <v>350.59198394745772</v>
      </c>
      <c r="W100" s="18" cm="1">
        <f t="array" ref="W100">Table2[DT roll charge]*'Asar-2081'!AI100/100</f>
        <v>893.203197502938</v>
      </c>
      <c r="X100" s="18" cm="1">
        <f t="array" ref="X100">Table2[sms charge]*'Asar-2081'!AI100/100</f>
        <v>823.89116227652562</v>
      </c>
      <c r="Y100" s="18" cm="1">
        <f t="array" ref="Y100">Table2[shipment sack]*'Asar-2081'!AI100/100</f>
        <v>905.69595853093222</v>
      </c>
      <c r="Z100" s="18" cm="1">
        <f t="array" ref="Z100">Table2[tape charge]*'Asar-2081'!AI100/100</f>
        <v>70.118396789491541</v>
      </c>
      <c r="AA100" s="18" cm="1">
        <f t="array" ref="AA100">Table2[cable tie]*'Asar-2081'!AI100/100</f>
        <v>73.624316628966113</v>
      </c>
      <c r="AB100" s="18" cm="1">
        <f t="array" ref="AB100">Table2[audit tax]*'Asar-2081'!AI100/100</f>
        <v>68.365436869754248</v>
      </c>
      <c r="AC100" s="18" cm="1">
        <f t="array" ref="AC100">Table2[wada tax]*'Asar-2081'!AI100/100</f>
        <v>23.028050145615513</v>
      </c>
      <c r="AD100" s="18" cm="1">
        <f t="array" ref="AD100">Table2[2 wheeler pickup fuel]*'Asar-2081'!AI100/100</f>
        <v>1219.1836241772842</v>
      </c>
      <c r="AE100" s="18" cm="1">
        <f t="array" ref="AE100">Table2[marker]*'Asar-2081'!AI100/100</f>
        <v>29.975614627507628</v>
      </c>
      <c r="AF100">
        <v>139</v>
      </c>
      <c r="AG100" s="1">
        <v>1119</v>
      </c>
      <c r="AH100" s="1">
        <v>1258</v>
      </c>
      <c r="AI100" cm="1">
        <f t="array" ref="AI100">'Asar-2081'!AH100/Table2[Total order]*100</f>
        <v>0.58431997324576279</v>
      </c>
      <c r="AJ100">
        <v>714</v>
      </c>
      <c r="AK100">
        <v>1.1669526844814906</v>
      </c>
      <c r="AL100" s="18">
        <f t="shared" si="2"/>
        <v>99068.269685124746</v>
      </c>
      <c r="AM100" s="18">
        <v>273075.25</v>
      </c>
      <c r="AN100" s="18">
        <f t="shared" si="3"/>
        <v>174006.98031487525</v>
      </c>
    </row>
    <row r="101" spans="1:40">
      <c r="A101" s="1" t="s">
        <v>21</v>
      </c>
      <c r="B101" s="1" t="s">
        <v>374</v>
      </c>
      <c r="C101" s="1">
        <v>50</v>
      </c>
      <c r="D101" s="1">
        <v>53</v>
      </c>
      <c r="E101" s="1">
        <v>176</v>
      </c>
      <c r="F101" s="1" t="s">
        <v>148</v>
      </c>
      <c r="G101" s="1" t="s">
        <v>419</v>
      </c>
      <c r="H101" s="1" t="s">
        <v>419</v>
      </c>
      <c r="I101" s="1" t="s">
        <v>419</v>
      </c>
      <c r="J101" s="1" t="s">
        <v>419</v>
      </c>
      <c r="K101" s="19">
        <v>87.149999999999636</v>
      </c>
      <c r="L101" s="1">
        <v>3000</v>
      </c>
      <c r="M101" s="1" t="s">
        <v>419</v>
      </c>
      <c r="N101" s="1">
        <v>400</v>
      </c>
      <c r="O101" s="1">
        <v>27800</v>
      </c>
      <c r="P101" s="1">
        <v>1575</v>
      </c>
      <c r="Q101" s="1"/>
      <c r="R101" s="19" t="s">
        <v>419</v>
      </c>
      <c r="S101" s="19">
        <v>65.298507462686572</v>
      </c>
      <c r="T101" s="18" t="s">
        <v>419</v>
      </c>
      <c r="U101" s="18" t="s">
        <v>419</v>
      </c>
      <c r="V101" s="18" cm="1">
        <f t="array" ref="V101">Table2[server charge]*'Asar-2081'!AI101/100</f>
        <v>97.54148996948345</v>
      </c>
      <c r="W101" s="18" cm="1">
        <f t="array" ref="W101">Table2[DT roll charge]*'Asar-2081'!AI101/100</f>
        <v>248.50645399525297</v>
      </c>
      <c r="X101" s="18" cm="1">
        <f t="array" ref="X101">Table2[sms charge]*'Asar-2081'!AI101/100</f>
        <v>229.22250142828608</v>
      </c>
      <c r="Y101" s="18" cm="1">
        <f t="array" ref="Y101">Table2[shipment sack]*'Asar-2081'!AI101/100</f>
        <v>251.98218242116556</v>
      </c>
      <c r="Z101" s="18" cm="1">
        <f t="array" ref="Z101">Table2[tape charge]*'Asar-2081'!AI101/100</f>
        <v>19.508297993896687</v>
      </c>
      <c r="AA101" s="18" cm="1">
        <f t="array" ref="AA101">Table2[cable tie]*'Asar-2081'!AI101/100</f>
        <v>20.483712893591523</v>
      </c>
      <c r="AB101" s="18" cm="1">
        <f t="array" ref="AB101">Table2[audit tax]*'Asar-2081'!AI101/100</f>
        <v>19.02059054404927</v>
      </c>
      <c r="AC101" s="18" cm="1">
        <f t="array" ref="AC101">Table2[wada tax]*'Asar-2081'!AI101/100</f>
        <v>6.4068501994955707</v>
      </c>
      <c r="AD101" s="18" cm="1">
        <f t="array" ref="AD101">Table2[2 wheeler pickup fuel]*'Asar-2081'!AI101/100</f>
        <v>339.20053136887867</v>
      </c>
      <c r="AE101" s="18" cm="1">
        <f t="array" ref="AE101">Table2[marker]*'Asar-2081'!AI101/100</f>
        <v>8.3397973923908335</v>
      </c>
      <c r="AF101">
        <v>36</v>
      </c>
      <c r="AG101" s="1">
        <v>314</v>
      </c>
      <c r="AH101" s="1">
        <v>350</v>
      </c>
      <c r="AI101" cm="1">
        <f t="array" ref="AI101">'Asar-2081'!AH101/Table2[Total order]*100</f>
        <v>0.16256914994913907</v>
      </c>
      <c r="AJ101" t="str">
        <v xml:space="preserve"> </v>
      </c>
      <c r="AK101" t="s">
        <v>419</v>
      </c>
      <c r="AL101" s="18">
        <f t="shared" si="2"/>
        <v>34167.660915669185</v>
      </c>
      <c r="AM101" s="18">
        <v>87720</v>
      </c>
      <c r="AN101" s="18">
        <f t="shared" si="3"/>
        <v>53552.339084330815</v>
      </c>
    </row>
    <row r="102" spans="1:40">
      <c r="A102" s="1"/>
      <c r="B102" s="1" t="s">
        <v>374</v>
      </c>
      <c r="C102" s="1"/>
      <c r="D102" s="1">
        <v>53</v>
      </c>
      <c r="E102" s="1">
        <v>286</v>
      </c>
      <c r="F102" s="1" t="s">
        <v>149</v>
      </c>
      <c r="G102" s="1" t="s">
        <v>422</v>
      </c>
      <c r="H102" s="1" t="s">
        <v>419</v>
      </c>
      <c r="I102" s="1" t="s">
        <v>419</v>
      </c>
      <c r="J102" s="1" t="s">
        <v>419</v>
      </c>
      <c r="K102" s="19" t="s">
        <v>419</v>
      </c>
      <c r="L102" s="1" t="s">
        <v>419</v>
      </c>
      <c r="M102" s="1" t="s">
        <v>419</v>
      </c>
      <c r="N102" s="1">
        <v>500</v>
      </c>
      <c r="O102" s="1">
        <v>15850</v>
      </c>
      <c r="P102" s="1" t="s">
        <v>419</v>
      </c>
      <c r="Q102" s="1"/>
      <c r="R102" s="19" t="s">
        <v>419</v>
      </c>
      <c r="S102" s="19" t="s">
        <v>419</v>
      </c>
      <c r="T102" s="18">
        <v>200.06812127155345</v>
      </c>
      <c r="U102" s="18">
        <v>1809.46648688404</v>
      </c>
      <c r="V102" s="18" cm="1">
        <f t="array" ref="V102">Table2[server charge]*'Asar-2081'!AI102/100</f>
        <v>50.721574784131391</v>
      </c>
      <c r="W102" s="18" cm="1">
        <f t="array" ref="W102">Table2[DT roll charge]*'Asar-2081'!AI102/100</f>
        <v>129.22335607753155</v>
      </c>
      <c r="X102" s="18" cm="1">
        <f t="array" ref="X102">Table2[sms charge]*'Asar-2081'!AI102/100</f>
        <v>119.19570074270877</v>
      </c>
      <c r="Y102" s="18" cm="1">
        <f t="array" ref="Y102">Table2[shipment sack]*'Asar-2081'!AI102/100</f>
        <v>131.03073485900609</v>
      </c>
      <c r="Z102" s="18" cm="1">
        <f t="array" ref="Z102">Table2[tape charge]*'Asar-2081'!AI102/100</f>
        <v>10.144314956826278</v>
      </c>
      <c r="AA102" s="18" cm="1">
        <f t="array" ref="AA102">Table2[cable tie]*'Asar-2081'!AI102/100</f>
        <v>10.651530704667591</v>
      </c>
      <c r="AB102" s="18" cm="1">
        <f t="array" ref="AB102">Table2[audit tax]*'Asar-2081'!AI102/100</f>
        <v>9.890707082905621</v>
      </c>
      <c r="AC102" s="18" cm="1">
        <f t="array" ref="AC102">Table2[wada tax]*'Asar-2081'!AI102/100</f>
        <v>3.331562103737697</v>
      </c>
      <c r="AD102" s="18" cm="1">
        <f t="array" ref="AD102">Table2[2 wheeler pickup fuel]*'Asar-2081'!AI102/100</f>
        <v>176.3842763118169</v>
      </c>
      <c r="AE102" s="18" cm="1">
        <f t="array" ref="AE102">Table2[marker]*'Asar-2081'!AI102/100</f>
        <v>4.3366946440432335</v>
      </c>
      <c r="AF102">
        <v>20</v>
      </c>
      <c r="AG102" s="1">
        <v>162</v>
      </c>
      <c r="AH102" s="1">
        <v>182</v>
      </c>
      <c r="AI102" cm="1">
        <f t="array" ref="AI102">'Asar-2081'!AH102/Table2[Total order]*100</f>
        <v>8.4535957973552317E-2</v>
      </c>
      <c r="AJ102">
        <v>67</v>
      </c>
      <c r="AK102">
        <v>0.1095039633897197</v>
      </c>
      <c r="AL102" s="18">
        <f t="shared" si="2"/>
        <v>19004.445060422968</v>
      </c>
      <c r="AM102" s="18">
        <v>45600</v>
      </c>
      <c r="AN102" s="18">
        <f t="shared" si="3"/>
        <v>26595.554939577032</v>
      </c>
    </row>
    <row r="103" spans="1:40">
      <c r="A103" s="1" t="s">
        <v>293</v>
      </c>
      <c r="B103" s="1"/>
      <c r="C103" s="1"/>
      <c r="D103" s="1"/>
      <c r="E103" s="1">
        <v>52</v>
      </c>
      <c r="F103" s="1" t="s">
        <v>22</v>
      </c>
      <c r="G103" s="1" t="s">
        <v>419</v>
      </c>
      <c r="H103" s="1" t="s">
        <v>470</v>
      </c>
      <c r="I103" s="1" t="s">
        <v>419</v>
      </c>
      <c r="J103" s="1" t="s">
        <v>419</v>
      </c>
      <c r="K103" s="19">
        <v>2101.6499999999942</v>
      </c>
      <c r="L103" s="1">
        <v>6000</v>
      </c>
      <c r="M103" s="1">
        <v>5670</v>
      </c>
      <c r="N103" s="1">
        <v>1081</v>
      </c>
      <c r="O103" s="1">
        <v>173015</v>
      </c>
      <c r="P103" s="1" t="s">
        <v>419</v>
      </c>
      <c r="Q103" s="1"/>
      <c r="R103" s="19" t="s">
        <v>419</v>
      </c>
      <c r="S103" s="18">
        <v>2832</v>
      </c>
      <c r="T103" s="18">
        <v>3654.975827408678</v>
      </c>
      <c r="U103" s="18">
        <v>33056.522088747239</v>
      </c>
      <c r="V103" s="18" cm="1">
        <f t="array" ref="V103">Table2[server charge]*'Asar-2081'!AI103/100</f>
        <v>822.13541545707471</v>
      </c>
      <c r="W103" s="18" cm="1">
        <f t="array" ref="W103">Table2[DT roll charge]*'Asar-2081'!AI103/100</f>
        <v>2094.5543979599893</v>
      </c>
      <c r="X103" s="18" cm="1">
        <f t="array" ref="X103">Table2[sms charge]*'Asar-2081'!AI103/100</f>
        <v>1932.0182263241256</v>
      </c>
      <c r="Y103" s="18" cm="1">
        <f t="array" ref="Y103">Table2[shipment sack]*'Asar-2081'!AI103/100</f>
        <v>2123.8498232641095</v>
      </c>
      <c r="Z103" s="18" cm="1">
        <f t="array" ref="Z103">Table2[tape charge]*'Asar-2081'!AI103/100</f>
        <v>164.42708309141494</v>
      </c>
      <c r="AA103" s="18" cm="1">
        <f t="array" ref="AA103">Table2[cable tie]*'Asar-2081'!AI103/100</f>
        <v>172.64843724598569</v>
      </c>
      <c r="AB103" s="18" cm="1">
        <f t="array" ref="AB103">Table2[audit tax]*'Asar-2081'!AI103/100</f>
        <v>160.31640601412957</v>
      </c>
      <c r="AC103" s="18" cm="1">
        <f t="array" ref="AC103">Table2[wada tax]*'Asar-2081'!AI103/100</f>
        <v>54.000594538605526</v>
      </c>
      <c r="AD103" s="18" cm="1">
        <f t="array" ref="AD103">Table2[2 wheeler pickup fuel]*'Asar-2081'!AI103/100</f>
        <v>2858.9759072519773</v>
      </c>
      <c r="AE103" s="18" cm="1">
        <f t="array" ref="AE103">Table2[marker]*'Asar-2081'!AI103/100</f>
        <v>70.292578021579899</v>
      </c>
      <c r="AF103">
        <v>299</v>
      </c>
      <c r="AG103" s="1">
        <v>2651</v>
      </c>
      <c r="AH103" s="1">
        <v>2950</v>
      </c>
      <c r="AI103" cm="1">
        <f t="array" ref="AI103">'Asar-2081'!AH103/Table2[Total order]*100</f>
        <v>1.3702256924284579</v>
      </c>
      <c r="AJ103">
        <v>1224</v>
      </c>
      <c r="AK103">
        <v>2.0004903162539835</v>
      </c>
      <c r="AL103" s="18">
        <f t="shared" si="2"/>
        <v>237864.36678532491</v>
      </c>
      <c r="AM103" s="18">
        <v>582859</v>
      </c>
      <c r="AN103" s="18">
        <f t="shared" si="3"/>
        <v>344994.63321467512</v>
      </c>
    </row>
    <row r="104" spans="1:40">
      <c r="A104" s="1" t="s">
        <v>22</v>
      </c>
      <c r="B104" s="1" t="s">
        <v>374</v>
      </c>
      <c r="C104" s="1">
        <v>52</v>
      </c>
      <c r="D104" s="1">
        <v>37</v>
      </c>
      <c r="E104" s="1">
        <v>246</v>
      </c>
      <c r="F104" s="1" t="s">
        <v>150</v>
      </c>
      <c r="G104" s="1" t="s">
        <v>419</v>
      </c>
      <c r="H104" s="1" t="s">
        <v>419</v>
      </c>
      <c r="I104" s="1" t="s">
        <v>419</v>
      </c>
      <c r="J104" s="1" t="s">
        <v>419</v>
      </c>
      <c r="K104" s="19" t="s">
        <v>419</v>
      </c>
      <c r="L104" s="1" t="s">
        <v>419</v>
      </c>
      <c r="M104" s="1" t="s">
        <v>419</v>
      </c>
      <c r="N104" s="1" t="s">
        <v>419</v>
      </c>
      <c r="O104" s="1">
        <v>9030</v>
      </c>
      <c r="P104" s="1" t="s">
        <v>419</v>
      </c>
      <c r="Q104" s="1"/>
      <c r="R104" s="19" t="s">
        <v>419</v>
      </c>
      <c r="S104" s="18">
        <v>146.88</v>
      </c>
      <c r="T104" s="18" t="s">
        <v>419</v>
      </c>
      <c r="U104" s="18" t="s">
        <v>419</v>
      </c>
      <c r="V104" s="18" cm="1">
        <f t="array" ref="V104">Table2[server charge]*'Asar-2081'!AI104/100</f>
        <v>42.639565615231341</v>
      </c>
      <c r="W104" s="18" cm="1">
        <f t="array" ref="W104">Table2[DT roll charge]*'Asar-2081'!AI104/100</f>
        <v>108.63282131792488</v>
      </c>
      <c r="X104" s="18" cm="1">
        <f t="array" ref="X104">Table2[sms charge]*'Asar-2081'!AI104/100</f>
        <v>100.20297919579365</v>
      </c>
      <c r="Y104" s="18" cm="1">
        <f t="array" ref="Y104">Table2[shipment sack]*'Asar-2081'!AI104/100</f>
        <v>110.15221117268095</v>
      </c>
      <c r="Z104" s="18" cm="1">
        <f t="array" ref="Z104">Table2[tape charge]*'Asar-2081'!AI104/100</f>
        <v>8.5279131230462681</v>
      </c>
      <c r="AA104" s="18" cm="1">
        <f t="array" ref="AA104">Table2[cable tie]*'Asar-2081'!AI104/100</f>
        <v>8.9543087791985805</v>
      </c>
      <c r="AB104" s="18" cm="1">
        <f t="array" ref="AB104">Table2[audit tax]*'Asar-2081'!AI104/100</f>
        <v>8.3147152949701102</v>
      </c>
      <c r="AC104" s="18" cm="1">
        <f t="array" ref="AC104">Table2[wada tax]*'Asar-2081'!AI104/100</f>
        <v>2.8007088014937782</v>
      </c>
      <c r="AD104" s="18" cm="1">
        <f t="array" ref="AD104">Table2[2 wheeler pickup fuel]*'Asar-2081'!AI104/100</f>
        <v>148.27908942696698</v>
      </c>
      <c r="AE104" s="18" cm="1">
        <f t="array" ref="AE104">Table2[marker]*'Asar-2081'!AI104/100</f>
        <v>3.6456828601022795</v>
      </c>
      <c r="AF104">
        <v>25</v>
      </c>
      <c r="AG104" s="1">
        <v>128</v>
      </c>
      <c r="AH104" s="1">
        <v>153</v>
      </c>
      <c r="AI104" cm="1">
        <f t="array" ref="AI104">'Asar-2081'!AH104/Table2[Total order]*100</f>
        <v>7.1065942692052228E-2</v>
      </c>
      <c r="AJ104" t="str">
        <v xml:space="preserve"> </v>
      </c>
      <c r="AK104" t="s">
        <v>419</v>
      </c>
      <c r="AL104" s="18">
        <f t="shared" si="2"/>
        <v>9719.0299955874052</v>
      </c>
      <c r="AM104" s="18">
        <v>36895</v>
      </c>
      <c r="AN104" s="18">
        <f t="shared" si="3"/>
        <v>27175.970004412593</v>
      </c>
    </row>
    <row r="105" spans="1:40">
      <c r="A105" s="1"/>
      <c r="B105" s="1" t="s">
        <v>374</v>
      </c>
      <c r="C105" s="1"/>
      <c r="D105" s="1">
        <v>37</v>
      </c>
      <c r="E105" s="1">
        <v>325</v>
      </c>
      <c r="F105" s="1" t="s">
        <v>151</v>
      </c>
      <c r="G105" s="1" t="s">
        <v>419</v>
      </c>
      <c r="H105" s="1" t="s">
        <v>419</v>
      </c>
      <c r="I105" s="1" t="s">
        <v>419</v>
      </c>
      <c r="J105" s="1" t="s">
        <v>419</v>
      </c>
      <c r="K105" s="19" t="s">
        <v>419</v>
      </c>
      <c r="L105" s="1" t="s">
        <v>419</v>
      </c>
      <c r="M105" s="1" t="s">
        <v>419</v>
      </c>
      <c r="N105" s="1" t="s">
        <v>419</v>
      </c>
      <c r="O105" s="1">
        <v>1090</v>
      </c>
      <c r="P105" s="1" t="s">
        <v>419</v>
      </c>
      <c r="Q105" s="1"/>
      <c r="R105" s="19" t="s">
        <v>419</v>
      </c>
      <c r="S105" s="18">
        <v>21.12</v>
      </c>
      <c r="T105" s="18" t="s">
        <v>419</v>
      </c>
      <c r="U105" s="18" t="s">
        <v>419</v>
      </c>
      <c r="V105" s="18" cm="1">
        <f t="array" ref="V105">Table2[server charge]*'Asar-2081'!AI105/100</f>
        <v>6.131179369510388</v>
      </c>
      <c r="W105" s="18" cm="1">
        <f t="array" ref="W105">Table2[DT roll charge]*'Asar-2081'!AI105/100</f>
        <v>15.620405679701616</v>
      </c>
      <c r="X105" s="18" cm="1">
        <f t="array" ref="X105">Table2[sms charge]*'Asar-2081'!AI105/100</f>
        <v>14.408271518349411</v>
      </c>
      <c r="Y105" s="18" cm="1">
        <f t="array" ref="Y105">Table2[shipment sack]*'Asar-2081'!AI105/100</f>
        <v>15.838880037901836</v>
      </c>
      <c r="Z105" s="18" cm="1">
        <f t="array" ref="Z105">Table2[tape charge]*'Asar-2081'!AI105/100</f>
        <v>1.2262358739020776</v>
      </c>
      <c r="AA105" s="18" cm="1">
        <f t="array" ref="AA105">Table2[cable tie]*'Asar-2081'!AI105/100</f>
        <v>1.2875476675971813</v>
      </c>
      <c r="AB105" s="18" cm="1">
        <f t="array" ref="AB105">Table2[audit tax]*'Asar-2081'!AI105/100</f>
        <v>1.1955799770545257</v>
      </c>
      <c r="AC105" s="18" cm="1">
        <f t="array" ref="AC105">Table2[wada tax]*'Asar-2081'!AI105/100</f>
        <v>0.40271629825400729</v>
      </c>
      <c r="AD105" s="18" cm="1">
        <f t="array" ref="AD105">Table2[2 wheeler pickup fuel]*'Asar-2081'!AI105/100</f>
        <v>21.321176257472374</v>
      </c>
      <c r="AE105" s="18" cm="1">
        <f t="array" ref="AE105">Table2[marker]*'Asar-2081'!AI105/100</f>
        <v>0.52421583609313815</v>
      </c>
      <c r="AF105">
        <v>3</v>
      </c>
      <c r="AG105" s="1">
        <v>19</v>
      </c>
      <c r="AH105" s="1">
        <v>22</v>
      </c>
      <c r="AI105" cm="1">
        <f t="array" ref="AI105">'Asar-2081'!AH105/Table2[Total order]*100</f>
        <v>1.0218632282517313E-2</v>
      </c>
      <c r="AJ105" t="str">
        <v xml:space="preserve"> </v>
      </c>
      <c r="AK105" t="s">
        <v>419</v>
      </c>
      <c r="AL105" s="18">
        <f t="shared" si="2"/>
        <v>1189.0762085158367</v>
      </c>
      <c r="AM105" s="18">
        <v>5275</v>
      </c>
      <c r="AN105" s="18">
        <f t="shared" si="3"/>
        <v>4085.9237914841633</v>
      </c>
    </row>
    <row r="106" spans="1:40">
      <c r="A106" s="1" t="s">
        <v>293</v>
      </c>
      <c r="B106" s="1"/>
      <c r="C106" s="1"/>
      <c r="D106" s="1"/>
      <c r="E106" s="1">
        <v>55</v>
      </c>
      <c r="F106" s="1" t="s">
        <v>23</v>
      </c>
      <c r="G106" s="1" t="s">
        <v>419</v>
      </c>
      <c r="H106" s="1" t="s">
        <v>419</v>
      </c>
      <c r="I106" s="1" t="s">
        <v>419</v>
      </c>
      <c r="J106" s="1" t="s">
        <v>419</v>
      </c>
      <c r="K106" s="19">
        <v>83480.480000000447</v>
      </c>
      <c r="L106" s="1" t="s">
        <v>419</v>
      </c>
      <c r="M106" s="1" t="s">
        <v>419</v>
      </c>
      <c r="N106" s="1">
        <v>60958</v>
      </c>
      <c r="O106" s="1">
        <v>12550</v>
      </c>
      <c r="P106" s="1" t="s">
        <v>419</v>
      </c>
      <c r="Q106" s="1"/>
      <c r="R106" s="19" t="s">
        <v>419</v>
      </c>
      <c r="S106" s="19" t="s">
        <v>419</v>
      </c>
      <c r="T106" s="18" t="s">
        <v>419</v>
      </c>
      <c r="U106" s="18" t="s">
        <v>419</v>
      </c>
      <c r="V106" s="18" cm="1">
        <f t="array" ref="V106">Table2[server charge]*'Asar-2081'!AI106/100</f>
        <v>1186.1045180289186</v>
      </c>
      <c r="W106" s="18" cm="1">
        <f t="array" ref="W106">Table2[DT roll charge]*'Asar-2081'!AI106/100</f>
        <v>3021.8384805822761</v>
      </c>
      <c r="X106" s="18" cm="1">
        <f t="array" ref="X106">Table2[sms charge]*'Asar-2081'!AI106/100</f>
        <v>2787.3456173679588</v>
      </c>
      <c r="Y106" s="18" cm="1">
        <f t="array" ref="Y106">Table2[shipment sack]*'Asar-2081'!AI106/100</f>
        <v>3064.1033382413734</v>
      </c>
      <c r="Z106" s="18" cm="1">
        <f t="array" ref="Z106">Table2[tape charge]*'Asar-2081'!AI106/100</f>
        <v>237.22090360578372</v>
      </c>
      <c r="AA106" s="18" cm="1">
        <f t="array" ref="AA106">Table2[cable tie]*'Asar-2081'!AI106/100</f>
        <v>249.08194878607293</v>
      </c>
      <c r="AB106" s="18" cm="1">
        <f t="array" ref="AB106">Table2[audit tax]*'Asar-2081'!AI106/100</f>
        <v>231.29038101563913</v>
      </c>
      <c r="AC106" s="18" cm="1">
        <f t="array" ref="AC106">Table2[wada tax]*'Asar-2081'!AI106/100</f>
        <v>77.907298425866145</v>
      </c>
      <c r="AD106" s="19" cm="1">
        <f t="array" ref="AD106">Table2[2 wheeler pickup fuel]*'Asar-2081'!AI106/100</f>
        <v>4124.6784614455646</v>
      </c>
      <c r="AE106" s="19" cm="1">
        <f t="array" ref="AE106">Table2[marker]*'Asar-2081'!AI106/100</f>
        <v>101.41193629147254</v>
      </c>
      <c r="AF106" s="1">
        <v>4004</v>
      </c>
      <c r="AG106" s="1">
        <v>252</v>
      </c>
      <c r="AH106" s="1">
        <v>4256</v>
      </c>
      <c r="AI106" cm="1">
        <f t="array" ref="AI106">'Asar-2081'!AH106/Table2[Total order]*100</f>
        <v>1.9768408633815311</v>
      </c>
      <c r="AJ106" t="str">
        <v xml:space="preserve"> </v>
      </c>
      <c r="AK106" t="s">
        <v>419</v>
      </c>
      <c r="AL106" s="18">
        <f t="shared" si="2"/>
        <v>172069.4628837913</v>
      </c>
      <c r="AM106" s="18">
        <v>231488.2</v>
      </c>
      <c r="AN106" s="18">
        <f t="shared" si="3"/>
        <v>59418.737116208707</v>
      </c>
    </row>
    <row r="107" spans="1:40">
      <c r="A107" s="1" t="s">
        <v>23</v>
      </c>
      <c r="B107" s="1" t="s">
        <v>374</v>
      </c>
      <c r="C107" s="1">
        <v>55</v>
      </c>
      <c r="D107" s="1">
        <v>80</v>
      </c>
      <c r="E107" s="1">
        <v>227</v>
      </c>
      <c r="F107" s="1" t="s">
        <v>152</v>
      </c>
      <c r="G107" s="1" t="s">
        <v>419</v>
      </c>
      <c r="H107" s="1" t="s">
        <v>419</v>
      </c>
      <c r="I107" s="1" t="s">
        <v>419</v>
      </c>
      <c r="J107" s="1" t="s">
        <v>419</v>
      </c>
      <c r="K107" s="19" t="s">
        <v>419</v>
      </c>
      <c r="L107" s="1" t="s">
        <v>419</v>
      </c>
      <c r="M107" s="1" t="s">
        <v>419</v>
      </c>
      <c r="N107" s="1" t="s">
        <v>419</v>
      </c>
      <c r="O107" s="1">
        <v>15405</v>
      </c>
      <c r="P107" s="1" t="s">
        <v>419</v>
      </c>
      <c r="Q107" s="1"/>
      <c r="R107" s="19" t="s">
        <v>419</v>
      </c>
      <c r="S107" s="19" t="s">
        <v>419</v>
      </c>
      <c r="T107" s="18" t="s">
        <v>419</v>
      </c>
      <c r="U107" s="18" t="s">
        <v>419</v>
      </c>
      <c r="V107" s="18" cm="1">
        <f t="array" ref="V107">Table2[server charge]*'Asar-2081'!AI107/100</f>
        <v>95.590660170093798</v>
      </c>
      <c r="W107" s="18" cm="1">
        <f t="array" ref="W107">Table2[DT roll charge]*'Asar-2081'!AI107/100</f>
        <v>243.53632491534793</v>
      </c>
      <c r="X107" s="18" cm="1">
        <f t="array" ref="X107">Table2[sms charge]*'Asar-2081'!AI107/100</f>
        <v>224.63805139972038</v>
      </c>
      <c r="Y107" s="18" cm="1">
        <f t="array" ref="Y107">Table2[shipment sack]*'Asar-2081'!AI107/100</f>
        <v>246.9425387727423</v>
      </c>
      <c r="Z107" s="18" cm="1">
        <f t="array" ref="Z107">Table2[tape charge]*'Asar-2081'!AI107/100</f>
        <v>19.118132034018757</v>
      </c>
      <c r="AA107" s="18" cm="1">
        <f t="array" ref="AA107">Table2[cable tie]*'Asar-2081'!AI107/100</f>
        <v>20.074038635719695</v>
      </c>
      <c r="AB107" s="18" cm="1">
        <f t="array" ref="AB107">Table2[audit tax]*'Asar-2081'!AI107/100</f>
        <v>18.640178733168288</v>
      </c>
      <c r="AC107" s="18" cm="1">
        <f t="array" ref="AC107">Table2[wada tax]*'Asar-2081'!AI107/100</f>
        <v>6.2787131955056603</v>
      </c>
      <c r="AD107" s="19" cm="1">
        <f t="array" ref="AD107">Table2[2 wheeler pickup fuel]*'Asar-2081'!AI107/100</f>
        <v>332.41652074150113</v>
      </c>
      <c r="AE107" s="19" cm="1">
        <f t="array" ref="AE107">Table2[marker]*'Asar-2081'!AI107/100</f>
        <v>8.1730014445430186</v>
      </c>
      <c r="AF107" s="1">
        <v>64</v>
      </c>
      <c r="AG107" s="1">
        <v>279</v>
      </c>
      <c r="AH107" s="1">
        <v>343</v>
      </c>
      <c r="AI107" cm="1">
        <f t="array" ref="AI107">'Asar-2081'!AH107/Table2[Total order]*100</f>
        <v>0.15931776695015631</v>
      </c>
      <c r="AJ107" t="str">
        <v xml:space="preserve"> </v>
      </c>
      <c r="AK107" t="s">
        <v>419</v>
      </c>
      <c r="AL107" s="18">
        <f t="shared" si="2"/>
        <v>16620.408160042363</v>
      </c>
      <c r="AM107" s="18">
        <v>51200</v>
      </c>
      <c r="AN107" s="18">
        <f t="shared" si="3"/>
        <v>34579.591839957633</v>
      </c>
    </row>
    <row r="108" spans="1:40">
      <c r="A108" s="1"/>
      <c r="B108" s="1" t="s">
        <v>374</v>
      </c>
      <c r="C108" s="1"/>
      <c r="D108" s="1">
        <v>80</v>
      </c>
      <c r="E108" s="1">
        <v>228</v>
      </c>
      <c r="F108" s="1" t="s">
        <v>153</v>
      </c>
      <c r="G108" s="1" t="s">
        <v>419</v>
      </c>
      <c r="H108" s="1" t="s">
        <v>419</v>
      </c>
      <c r="I108" s="1" t="s">
        <v>419</v>
      </c>
      <c r="J108" s="1" t="s">
        <v>419</v>
      </c>
      <c r="K108" s="19" t="s">
        <v>419</v>
      </c>
      <c r="L108" s="1" t="s">
        <v>419</v>
      </c>
      <c r="M108" s="1" t="s">
        <v>419</v>
      </c>
      <c r="N108" s="1" t="s">
        <v>419</v>
      </c>
      <c r="O108" s="1">
        <v>9970</v>
      </c>
      <c r="P108" s="1" t="s">
        <v>419</v>
      </c>
      <c r="Q108" s="1"/>
      <c r="R108" s="19" t="s">
        <v>419</v>
      </c>
      <c r="S108" s="19" t="s">
        <v>419</v>
      </c>
      <c r="T108" s="18" t="s">
        <v>419</v>
      </c>
      <c r="U108" s="18" t="s">
        <v>419</v>
      </c>
      <c r="V108" s="18" cm="1">
        <f t="array" ref="V108">Table2[server charge]*'Asar-2081'!AI108/100</f>
        <v>57.967514039007312</v>
      </c>
      <c r="W108" s="18" cm="1">
        <f t="array" ref="W108">Table2[DT roll charge]*'Asar-2081'!AI108/100</f>
        <v>147.68383551717892</v>
      </c>
      <c r="X108" s="18" cm="1">
        <f t="array" ref="X108">Table2[sms charge]*'Asar-2081'!AI108/100</f>
        <v>136.22365799166718</v>
      </c>
      <c r="Y108" s="18" cm="1">
        <f t="array" ref="Y108">Table2[shipment sack]*'Asar-2081'!AI108/100</f>
        <v>149.74941126743556</v>
      </c>
      <c r="Z108" s="18" cm="1">
        <f t="array" ref="Z108">Table2[tape charge]*'Asar-2081'!AI108/100</f>
        <v>11.593502807801462</v>
      </c>
      <c r="AA108" s="18" cm="1">
        <f t="array" ref="AA108">Table2[cable tie]*'Asar-2081'!AI108/100</f>
        <v>12.173177948191535</v>
      </c>
      <c r="AB108" s="18" cm="1">
        <f t="array" ref="AB108">Table2[audit tax]*'Asar-2081'!AI108/100</f>
        <v>11.303665237606426</v>
      </c>
      <c r="AC108" s="18" cm="1">
        <f t="array" ref="AC108">Table2[wada tax]*'Asar-2081'!AI108/100</f>
        <v>3.8074995471287969</v>
      </c>
      <c r="AD108" s="19" cm="1">
        <f t="array" ref="AD108">Table2[2 wheeler pickup fuel]*'Asar-2081'!AI108/100</f>
        <v>201.58203007064793</v>
      </c>
      <c r="AE108" s="19" cm="1">
        <f t="array" ref="AE108">Table2[marker]*'Asar-2081'!AI108/100</f>
        <v>4.9562224503351251</v>
      </c>
      <c r="AF108" s="1">
        <v>46</v>
      </c>
      <c r="AG108" s="1">
        <v>162</v>
      </c>
      <c r="AH108" s="1">
        <v>208</v>
      </c>
      <c r="AI108" cm="1">
        <f t="array" ref="AI108">'Asar-2081'!AH108/Table2[Total order]*100</f>
        <v>9.6612523398345515E-2</v>
      </c>
      <c r="AJ108" t="str">
        <v xml:space="preserve"> </v>
      </c>
      <c r="AK108" t="s">
        <v>419</v>
      </c>
      <c r="AL108" s="18">
        <f t="shared" si="2"/>
        <v>10707.040516877001</v>
      </c>
      <c r="AM108" s="18">
        <v>31132.5</v>
      </c>
      <c r="AN108" s="18">
        <f t="shared" si="3"/>
        <v>20425.459483122999</v>
      </c>
    </row>
    <row r="109" spans="1:40">
      <c r="A109" s="1"/>
      <c r="B109" s="1" t="s">
        <v>374</v>
      </c>
      <c r="C109" s="1"/>
      <c r="D109" s="1">
        <v>80</v>
      </c>
      <c r="E109" s="1">
        <v>237</v>
      </c>
      <c r="F109" s="1" t="s">
        <v>154</v>
      </c>
      <c r="G109" s="1" t="s">
        <v>419</v>
      </c>
      <c r="H109" s="1" t="s">
        <v>419</v>
      </c>
      <c r="I109" s="1" t="s">
        <v>419</v>
      </c>
      <c r="J109" s="1" t="s">
        <v>419</v>
      </c>
      <c r="K109" s="19" t="s">
        <v>419</v>
      </c>
      <c r="L109" s="1" t="s">
        <v>419</v>
      </c>
      <c r="M109" s="1" t="s">
        <v>419</v>
      </c>
      <c r="N109" s="1" t="s">
        <v>419</v>
      </c>
      <c r="O109" s="1">
        <v>20605</v>
      </c>
      <c r="P109" s="1" t="s">
        <v>419</v>
      </c>
      <c r="Q109" s="1"/>
      <c r="R109" s="19" t="s">
        <v>419</v>
      </c>
      <c r="S109" s="19" t="s">
        <v>419</v>
      </c>
      <c r="T109" s="18" t="s">
        <v>419</v>
      </c>
      <c r="U109" s="18" t="s">
        <v>419</v>
      </c>
      <c r="V109" s="18" cm="1">
        <f t="array" ref="V109">Table2[server charge]*'Asar-2081'!AI109/100</f>
        <v>73.295462462783277</v>
      </c>
      <c r="W109" s="18" cm="1">
        <f t="array" ref="W109">Table2[DT roll charge]*'Asar-2081'!AI109/100</f>
        <v>186.73484971643299</v>
      </c>
      <c r="X109" s="18" cm="1">
        <f t="array" ref="X109">Table2[sms charge]*'Asar-2081'!AI109/100</f>
        <v>172.2443367875407</v>
      </c>
      <c r="Y109" s="18" cm="1">
        <f t="array" ref="Y109">Table2[shipment sack]*'Asar-2081'!AI109/100</f>
        <v>189.34661136219017</v>
      </c>
      <c r="Z109" s="18" cm="1">
        <f t="array" ref="Z109">Table2[tape charge]*'Asar-2081'!AI109/100</f>
        <v>14.659092492556656</v>
      </c>
      <c r="AA109" s="18" cm="1">
        <f t="array" ref="AA109">Table2[cable tie]*'Asar-2081'!AI109/100</f>
        <v>15.392047117184488</v>
      </c>
      <c r="AB109" s="18" cm="1">
        <f t="array" ref="AB109">Table2[audit tax]*'Asar-2081'!AI109/100</f>
        <v>14.292615180242739</v>
      </c>
      <c r="AC109" s="18" cm="1">
        <f t="array" ref="AC109">Table2[wada tax]*'Asar-2081'!AI109/100</f>
        <v>4.8142902927638156</v>
      </c>
      <c r="AD109" s="19" cm="1">
        <f t="array" ref="AD109">Table2[2 wheeler pickup fuel]*'Asar-2081'!AI109/100</f>
        <v>254.88497071432886</v>
      </c>
      <c r="AE109" s="19" cm="1">
        <f t="array" ref="AE109">Table2[marker]*'Asar-2081'!AI109/100</f>
        <v>6.2667620405679703</v>
      </c>
      <c r="AF109" s="1">
        <v>37</v>
      </c>
      <c r="AG109" s="1">
        <v>226</v>
      </c>
      <c r="AH109" s="1">
        <v>263</v>
      </c>
      <c r="AI109" cm="1">
        <f t="array" ref="AI109">'Asar-2081'!AH109/Table2[Total order]*100</f>
        <v>0.1221591041046388</v>
      </c>
      <c r="AJ109" t="str">
        <v xml:space="preserve"> </v>
      </c>
      <c r="AK109" t="s">
        <v>419</v>
      </c>
      <c r="AL109" s="18">
        <f t="shared" si="2"/>
        <v>21536.931038166585</v>
      </c>
      <c r="AM109" s="18">
        <v>46478.75</v>
      </c>
      <c r="AN109" s="18">
        <f t="shared" si="3"/>
        <v>24941.818961833415</v>
      </c>
    </row>
    <row r="110" spans="1:40">
      <c r="A110" s="1"/>
      <c r="B110" s="1" t="s">
        <v>374</v>
      </c>
      <c r="C110" s="1"/>
      <c r="D110" s="1">
        <v>80</v>
      </c>
      <c r="E110" s="1">
        <v>238</v>
      </c>
      <c r="F110" s="1" t="s">
        <v>155</v>
      </c>
      <c r="G110" s="1" t="s">
        <v>419</v>
      </c>
      <c r="H110" s="1" t="s">
        <v>419</v>
      </c>
      <c r="I110" s="1" t="s">
        <v>419</v>
      </c>
      <c r="J110" s="1" t="s">
        <v>419</v>
      </c>
      <c r="K110" s="19" t="s">
        <v>419</v>
      </c>
      <c r="L110" s="1" t="s">
        <v>419</v>
      </c>
      <c r="M110" s="1" t="s">
        <v>419</v>
      </c>
      <c r="N110" s="1" t="s">
        <v>419</v>
      </c>
      <c r="O110" s="1">
        <v>16935</v>
      </c>
      <c r="P110" s="1" t="s">
        <v>419</v>
      </c>
      <c r="Q110" s="1"/>
      <c r="R110" s="19" t="s">
        <v>419</v>
      </c>
      <c r="S110" s="19" t="s">
        <v>419</v>
      </c>
      <c r="T110" s="18" t="s">
        <v>419</v>
      </c>
      <c r="U110" s="18" t="s">
        <v>419</v>
      </c>
      <c r="V110" s="18" cm="1">
        <f t="array" ref="V110">Table2[server charge]*'Asar-2081'!AI110/100</f>
        <v>78.869261889610897</v>
      </c>
      <c r="W110" s="18" cm="1">
        <f t="array" ref="W110">Table2[DT roll charge]*'Asar-2081'!AI110/100</f>
        <v>200.93521851616168</v>
      </c>
      <c r="X110" s="18" cm="1">
        <f t="array" ref="X110">Table2[sms charge]*'Asar-2081'!AI110/100</f>
        <v>185.34276544058559</v>
      </c>
      <c r="Y110" s="18" cm="1">
        <f t="array" ref="Y110">Table2[shipment sack]*'Asar-2081'!AI110/100</f>
        <v>203.74559321482815</v>
      </c>
      <c r="Z110" s="18" cm="1">
        <f t="array" ref="Z110">Table2[tape charge]*'Asar-2081'!AI110/100</f>
        <v>15.77385237792218</v>
      </c>
      <c r="AA110" s="18" cm="1">
        <f t="array" ref="AA110">Table2[cable tie]*'Asar-2081'!AI110/100</f>
        <v>16.562544996818289</v>
      </c>
      <c r="AB110" s="18" cm="1">
        <f t="array" ref="AB110">Table2[audit tax]*'Asar-2081'!AI110/100</f>
        <v>15.379506068474125</v>
      </c>
      <c r="AC110" s="18" cm="1">
        <f t="array" ref="AC110">Table2[wada tax]*'Asar-2081'!AI110/100</f>
        <v>5.1803960184492759</v>
      </c>
      <c r="AD110" s="19" cm="1">
        <f t="array" ref="AD110">Table2[2 wheeler pickup fuel]*'Asar-2081'!AI110/100</f>
        <v>274.26785822112191</v>
      </c>
      <c r="AE110" s="19" cm="1">
        <f t="array" ref="AE110">Table2[marker]*'Asar-2081'!AI110/100</f>
        <v>6.7433218915617319</v>
      </c>
      <c r="AF110" s="1">
        <v>55</v>
      </c>
      <c r="AG110" s="1">
        <v>228</v>
      </c>
      <c r="AH110" s="1">
        <v>283</v>
      </c>
      <c r="AI110" cm="1">
        <f t="array" ref="AI110">'Asar-2081'!AH110/Table2[Total order]*100</f>
        <v>0.13144876981601816</v>
      </c>
      <c r="AJ110" t="str">
        <v xml:space="preserve"> </v>
      </c>
      <c r="AK110" t="s">
        <v>419</v>
      </c>
      <c r="AL110" s="18">
        <f t="shared" si="2"/>
        <v>17937.800318635534</v>
      </c>
      <c r="AM110" s="18">
        <v>49395.62</v>
      </c>
      <c r="AN110" s="18">
        <f t="shared" si="3"/>
        <v>31457.819681364468</v>
      </c>
    </row>
    <row r="111" spans="1:40">
      <c r="A111" s="1"/>
      <c r="B111" s="1" t="s">
        <v>374</v>
      </c>
      <c r="C111" s="1"/>
      <c r="D111" s="1">
        <v>80</v>
      </c>
      <c r="E111" s="1">
        <v>239</v>
      </c>
      <c r="F111" s="1" t="s">
        <v>156</v>
      </c>
      <c r="G111" s="1" t="s">
        <v>419</v>
      </c>
      <c r="H111" s="1" t="s">
        <v>419</v>
      </c>
      <c r="I111" s="1" t="s">
        <v>419</v>
      </c>
      <c r="J111" s="1" t="s">
        <v>419</v>
      </c>
      <c r="K111" s="19" t="s">
        <v>419</v>
      </c>
      <c r="L111" s="1" t="s">
        <v>419</v>
      </c>
      <c r="M111" s="1" t="s">
        <v>419</v>
      </c>
      <c r="N111" s="1" t="s">
        <v>419</v>
      </c>
      <c r="O111" s="1">
        <v>14670</v>
      </c>
      <c r="P111" s="1" t="s">
        <v>419</v>
      </c>
      <c r="Q111" s="1"/>
      <c r="R111" s="19" t="s">
        <v>419</v>
      </c>
      <c r="S111" s="19" t="s">
        <v>419</v>
      </c>
      <c r="T111" s="18" t="s">
        <v>419</v>
      </c>
      <c r="U111" s="18" t="s">
        <v>419</v>
      </c>
      <c r="V111" s="18" cm="1">
        <f t="array" ref="V111">Table2[server charge]*'Asar-2081'!AI111/100</f>
        <v>66.606903150590128</v>
      </c>
      <c r="W111" s="18" cm="1">
        <f t="array" ref="W111">Table2[DT roll charge]*'Asar-2081'!AI111/100</f>
        <v>169.69440715675847</v>
      </c>
      <c r="X111" s="18" cm="1">
        <f t="array" ref="X111">Table2[sms charge]*'Asar-2081'!AI111/100</f>
        <v>156.52622240388681</v>
      </c>
      <c r="Y111" s="18" cm="1">
        <f t="array" ref="Y111">Table2[shipment sack]*'Asar-2081'!AI111/100</f>
        <v>172.06783313902451</v>
      </c>
      <c r="Z111" s="18" cm="1">
        <f t="array" ref="Z111">Table2[tape charge]*'Asar-2081'!AI111/100</f>
        <v>13.321380630118027</v>
      </c>
      <c r="AA111" s="18" cm="1">
        <f t="array" ref="AA111">Table2[cable tie]*'Asar-2081'!AI111/100</f>
        <v>13.987449661623927</v>
      </c>
      <c r="AB111" s="18" cm="1">
        <f t="array" ref="AB111">Table2[audit tax]*'Asar-2081'!AI111/100</f>
        <v>12.988346114365074</v>
      </c>
      <c r="AC111" s="18" cm="1">
        <f t="array" ref="AC111">Table2[wada tax]*'Asar-2081'!AI111/100</f>
        <v>4.3749634219412616</v>
      </c>
      <c r="AD111" s="19" cm="1">
        <f t="array" ref="AD111">Table2[2 wheeler pickup fuel]*'Asar-2081'!AI111/100</f>
        <v>231.62550570617717</v>
      </c>
      <c r="AE111" s="19" cm="1">
        <f t="array" ref="AE111">Table2[marker]*'Asar-2081'!AI111/100</f>
        <v>5.6948902193754565</v>
      </c>
      <c r="AF111" s="1">
        <v>32</v>
      </c>
      <c r="AG111" s="1">
        <v>207</v>
      </c>
      <c r="AH111" s="1">
        <v>239</v>
      </c>
      <c r="AI111" cm="1">
        <f t="array" ref="AI111">'Asar-2081'!AH111/Table2[Total order]*100</f>
        <v>0.11101150525098355</v>
      </c>
      <c r="AJ111" t="str">
        <v xml:space="preserve"> </v>
      </c>
      <c r="AK111" t="s">
        <v>419</v>
      </c>
      <c r="AL111" s="18">
        <f t="shared" si="2"/>
        <v>15516.887901603861</v>
      </c>
      <c r="AM111" s="18">
        <v>48380</v>
      </c>
      <c r="AN111" s="18">
        <f t="shared" si="3"/>
        <v>32863.112098396137</v>
      </c>
    </row>
    <row r="112" spans="1:40">
      <c r="A112" s="1" t="s">
        <v>293</v>
      </c>
      <c r="B112" s="1"/>
      <c r="C112" s="1"/>
      <c r="D112" s="1"/>
      <c r="E112" s="1">
        <v>56</v>
      </c>
      <c r="F112" s="1" t="s">
        <v>24</v>
      </c>
      <c r="G112" s="1" t="s">
        <v>422</v>
      </c>
      <c r="H112" s="1" t="s">
        <v>419</v>
      </c>
      <c r="I112" s="1" t="s">
        <v>419</v>
      </c>
      <c r="J112" s="1" t="s">
        <v>419</v>
      </c>
      <c r="K112" s="19">
        <v>3543.25</v>
      </c>
      <c r="L112" s="1">
        <v>17000</v>
      </c>
      <c r="M112" s="1">
        <v>5500</v>
      </c>
      <c r="N112" s="1">
        <v>1420</v>
      </c>
      <c r="O112" s="1">
        <v>243290</v>
      </c>
      <c r="P112" s="1">
        <v>3375</v>
      </c>
      <c r="Q112" s="1"/>
      <c r="R112" s="19" t="s">
        <v>419</v>
      </c>
      <c r="S112" s="19">
        <v>5686.8267504488331</v>
      </c>
      <c r="T112" s="18">
        <v>4974.8282095284794</v>
      </c>
      <c r="U112" s="18">
        <v>44993.599509683743</v>
      </c>
      <c r="V112" s="18" cm="1">
        <f t="array" ref="V112">Table2[server charge]*'Asar-2081'!AI112/100</f>
        <v>1196.9734269112328</v>
      </c>
      <c r="W112" s="18" cm="1">
        <f t="array" ref="W112">Table2[DT roll charge]*'Asar-2081'!AI112/100</f>
        <v>3049.5291997417476</v>
      </c>
      <c r="X112" s="18" cm="1">
        <f t="array" ref="X112">Table2[sms charge]*'Asar-2081'!AI112/100</f>
        <v>2812.8875532413967</v>
      </c>
      <c r="Y112" s="18" cm="1">
        <f t="array" ref="Y112">Table2[shipment sack]*'Asar-2081'!AI112/100</f>
        <v>3092.1813528540179</v>
      </c>
      <c r="Z112" s="18" cm="1">
        <f t="array" ref="Z112">Table2[tape charge]*'Asar-2081'!AI112/100</f>
        <v>239.39468538224654</v>
      </c>
      <c r="AA112" s="18" cm="1">
        <f t="array" ref="AA112">Table2[cable tie]*'Asar-2081'!AI112/100</f>
        <v>251.36441965135884</v>
      </c>
      <c r="AB112" s="18" cm="1">
        <f t="array" ref="AB112">Table2[audit tax]*'Asar-2081'!AI112/100</f>
        <v>233.4098182476904</v>
      </c>
      <c r="AC112" s="18" cm="1">
        <f t="array" ref="AC112">Table2[wada tax]*'Asar-2081'!AI112/100</f>
        <v>78.6212045909528</v>
      </c>
      <c r="AD112" s="18" cm="1">
        <f t="array" ref="AD112">Table2[2 wheeler pickup fuel]*'Asar-2081'!AI112/100</f>
        <v>4162.4750920838114</v>
      </c>
      <c r="AE112" s="18" cm="1">
        <f t="array" ref="AE112">Table2[marker]*'Asar-2081'!AI112/100</f>
        <v>102.34122800091039</v>
      </c>
      <c r="AF112">
        <v>490</v>
      </c>
      <c r="AG112" s="1">
        <v>3805</v>
      </c>
      <c r="AH112" s="1">
        <v>4295</v>
      </c>
      <c r="AI112" cm="1">
        <f t="array" ref="AI112">'Asar-2081'!AH112/Table2[Total order]*100</f>
        <v>1.9949557115187211</v>
      </c>
      <c r="AJ112">
        <v>1666</v>
      </c>
      <c r="AK112">
        <v>2.7228895971234781</v>
      </c>
      <c r="AL112" s="18">
        <f t="shared" si="2"/>
        <v>345002.68245036638</v>
      </c>
      <c r="AM112" s="18">
        <v>848247.5</v>
      </c>
      <c r="AN112" s="18">
        <f t="shared" si="3"/>
        <v>503244.81754963362</v>
      </c>
    </row>
    <row r="113" spans="1:40">
      <c r="A113" s="1" t="s">
        <v>24</v>
      </c>
      <c r="B113" s="1" t="s">
        <v>374</v>
      </c>
      <c r="C113" s="1">
        <v>56</v>
      </c>
      <c r="D113" s="1">
        <v>70</v>
      </c>
      <c r="E113" s="1">
        <v>221</v>
      </c>
      <c r="F113" s="1" t="s">
        <v>157</v>
      </c>
      <c r="G113" s="1" t="s">
        <v>419</v>
      </c>
      <c r="H113" s="1" t="s">
        <v>419</v>
      </c>
      <c r="I113" s="1" t="s">
        <v>419</v>
      </c>
      <c r="J113" s="1" t="s">
        <v>419</v>
      </c>
      <c r="K113" s="19" t="s">
        <v>419</v>
      </c>
      <c r="L113" s="1" t="s">
        <v>419</v>
      </c>
      <c r="M113" s="1" t="s">
        <v>419</v>
      </c>
      <c r="N113" s="1" t="s">
        <v>419</v>
      </c>
      <c r="O113" s="1">
        <v>13900</v>
      </c>
      <c r="P113" s="1" t="s">
        <v>419</v>
      </c>
      <c r="Q113" s="1"/>
      <c r="R113" s="19" t="s">
        <v>419</v>
      </c>
      <c r="S113" s="19">
        <v>213.17324955116698</v>
      </c>
      <c r="T113" s="18" t="s">
        <v>419</v>
      </c>
      <c r="U113" s="18" t="s">
        <v>419</v>
      </c>
      <c r="V113" s="18" cm="1">
        <f t="array" ref="V113">Table2[server charge]*'Asar-2081'!AI113/100</f>
        <v>44.869085385962393</v>
      </c>
      <c r="W113" s="18" cm="1">
        <f t="array" ref="W113">Table2[DT roll charge]*'Asar-2081'!AI113/100</f>
        <v>114.31296883781638</v>
      </c>
      <c r="X113" s="18" cm="1">
        <f t="array" ref="X113">Table2[sms charge]*'Asar-2081'!AI113/100</f>
        <v>105.44235065701162</v>
      </c>
      <c r="Y113" s="18" cm="1">
        <f t="array" ref="Y113">Table2[shipment sack]*'Asar-2081'!AI113/100</f>
        <v>115.91180391373616</v>
      </c>
      <c r="Z113" s="18" cm="1">
        <f t="array" ref="Z113">Table2[tape charge]*'Asar-2081'!AI113/100</f>
        <v>8.9738170771924786</v>
      </c>
      <c r="AA113" s="18" cm="1">
        <f t="array" ref="AA113">Table2[cable tie]*'Asar-2081'!AI113/100</f>
        <v>9.4225079310521025</v>
      </c>
      <c r="AB113" s="18" cm="1">
        <f t="array" ref="AB113">Table2[audit tax]*'Asar-2081'!AI113/100</f>
        <v>8.7494716502626666</v>
      </c>
      <c r="AC113" s="18" cm="1">
        <f t="array" ref="AC113">Table2[wada tax]*'Asar-2081'!AI113/100</f>
        <v>2.9471510917679633</v>
      </c>
      <c r="AD113" s="18" cm="1">
        <f t="array" ref="AD113">Table2[2 wheeler pickup fuel]*'Asar-2081'!AI113/100</f>
        <v>156.03224442968423</v>
      </c>
      <c r="AE113" s="18" cm="1">
        <f t="array" ref="AE113">Table2[marker]*'Asar-2081'!AI113/100</f>
        <v>3.8363068004997842</v>
      </c>
      <c r="AF113">
        <v>20</v>
      </c>
      <c r="AG113" s="1">
        <v>141</v>
      </c>
      <c r="AH113" s="1">
        <v>161</v>
      </c>
      <c r="AI113" cm="1">
        <f t="array" ref="AI113">'Asar-2081'!AH113/Table2[Total order]*100</f>
        <v>7.4781808976603983E-2</v>
      </c>
      <c r="AJ113" t="str">
        <v xml:space="preserve"> </v>
      </c>
      <c r="AK113" t="s">
        <v>419</v>
      </c>
      <c r="AL113" s="18">
        <f t="shared" si="2"/>
        <v>14683.670957326152</v>
      </c>
      <c r="AM113" s="18">
        <v>40495</v>
      </c>
      <c r="AN113" s="18">
        <f t="shared" si="3"/>
        <v>25811.329042673846</v>
      </c>
    </row>
    <row r="114" spans="1:40">
      <c r="A114" s="1"/>
      <c r="B114" s="1" t="s">
        <v>374</v>
      </c>
      <c r="C114" s="1"/>
      <c r="D114" s="1">
        <v>70</v>
      </c>
      <c r="E114" s="1">
        <v>223</v>
      </c>
      <c r="F114" s="1" t="s">
        <v>158</v>
      </c>
      <c r="G114" s="1" t="s">
        <v>422</v>
      </c>
      <c r="H114" s="1" t="s">
        <v>419</v>
      </c>
      <c r="I114" s="1" t="s">
        <v>419</v>
      </c>
      <c r="J114" s="1" t="s">
        <v>419</v>
      </c>
      <c r="K114" s="19" t="s">
        <v>419</v>
      </c>
      <c r="L114" s="1" t="s">
        <v>419</v>
      </c>
      <c r="M114" s="1" t="s">
        <v>419</v>
      </c>
      <c r="N114" s="1" t="s">
        <v>419</v>
      </c>
      <c r="O114" s="1">
        <v>30605</v>
      </c>
      <c r="P114" s="1" t="s">
        <v>419</v>
      </c>
      <c r="Q114" s="1"/>
      <c r="R114" s="19" t="s">
        <v>419</v>
      </c>
      <c r="S114" s="19" t="s">
        <v>419</v>
      </c>
      <c r="T114" s="18" t="s">
        <v>419</v>
      </c>
      <c r="U114" s="18" t="s">
        <v>419</v>
      </c>
      <c r="V114" s="18" cm="1">
        <f t="array" ref="V114">Table2[server charge]*'Asar-2081'!AI114/100</f>
        <v>119.00061776276979</v>
      </c>
      <c r="W114" s="18" cm="1">
        <f t="array" ref="W114">Table2[DT roll charge]*'Asar-2081'!AI114/100</f>
        <v>303.17787387420861</v>
      </c>
      <c r="X114" s="18" cm="1">
        <f t="array" ref="X114">Table2[sms charge]*'Asar-2081'!AI114/100</f>
        <v>279.65145174250904</v>
      </c>
      <c r="Y114" s="18" cm="1">
        <f t="array" ref="Y114">Table2[shipment sack]*'Asar-2081'!AI114/100</f>
        <v>307.41826255382199</v>
      </c>
      <c r="Z114" s="18" cm="1">
        <f t="array" ref="Z114">Table2[tape charge]*'Asar-2081'!AI114/100</f>
        <v>23.800123552553959</v>
      </c>
      <c r="AA114" s="18" cm="1">
        <f t="array" ref="AA114">Table2[cable tie]*'Asar-2081'!AI114/100</f>
        <v>24.990129730181661</v>
      </c>
      <c r="AB114" s="18" cm="1">
        <f t="array" ref="AB114">Table2[audit tax]*'Asar-2081'!AI114/100</f>
        <v>23.205120463740112</v>
      </c>
      <c r="AC114" s="18" cm="1">
        <f t="array" ref="AC114">Table2[wada tax]*'Asar-2081'!AI114/100</f>
        <v>7.8163572433845969</v>
      </c>
      <c r="AD114" s="18" cm="1">
        <f t="array" ref="AD114">Table2[2 wheeler pickup fuel]*'Asar-2081'!AI114/100</f>
        <v>413.82464827003196</v>
      </c>
      <c r="AE114" s="18" cm="1">
        <f t="array" ref="AE114">Table2[marker]*'Asar-2081'!AI114/100</f>
        <v>10.174552818716817</v>
      </c>
      <c r="AF114">
        <v>84</v>
      </c>
      <c r="AG114" s="1">
        <v>343</v>
      </c>
      <c r="AH114" s="1">
        <v>427</v>
      </c>
      <c r="AI114" cm="1">
        <f t="array" ref="AI114">'Asar-2081'!AH114/Table2[Total order]*100</f>
        <v>0.19833436293794968</v>
      </c>
      <c r="AJ114" t="str">
        <v xml:space="preserve"> </v>
      </c>
      <c r="AK114" t="s">
        <v>419</v>
      </c>
      <c r="AL114" s="18">
        <f t="shared" si="2"/>
        <v>32118.059138011915</v>
      </c>
      <c r="AM114" s="18">
        <v>106572.5</v>
      </c>
      <c r="AN114" s="18">
        <f t="shared" si="3"/>
        <v>74454.440861988085</v>
      </c>
    </row>
    <row r="115" spans="1:40">
      <c r="A115" s="1" t="s">
        <v>293</v>
      </c>
      <c r="B115" s="1"/>
      <c r="C115" s="1"/>
      <c r="D115" s="1"/>
      <c r="E115" s="1">
        <v>57</v>
      </c>
      <c r="F115" s="1" t="s">
        <v>25</v>
      </c>
      <c r="G115" s="1" t="s">
        <v>419</v>
      </c>
      <c r="H115" s="1" t="s">
        <v>419</v>
      </c>
      <c r="I115" s="1" t="s">
        <v>419</v>
      </c>
      <c r="J115" s="1" t="s">
        <v>419</v>
      </c>
      <c r="K115" s="19">
        <v>1076.3999999999942</v>
      </c>
      <c r="L115" s="1">
        <v>5000</v>
      </c>
      <c r="M115" s="1">
        <v>600</v>
      </c>
      <c r="N115" s="1">
        <v>681</v>
      </c>
      <c r="O115" s="1">
        <v>54660</v>
      </c>
      <c r="P115" s="1" t="s">
        <v>419</v>
      </c>
      <c r="Q115" s="1"/>
      <c r="R115" s="19" t="s">
        <v>419</v>
      </c>
      <c r="S115" s="19">
        <v>5442.622950819672</v>
      </c>
      <c r="T115" s="18">
        <v>1788.6687259949333</v>
      </c>
      <c r="U115" s="18">
        <v>16177.170531993135</v>
      </c>
      <c r="V115" s="18" cm="1">
        <f t="array" ref="V115">Table2[server charge]*'Asar-2081'!AI115/100</f>
        <v>277.57521145601578</v>
      </c>
      <c r="W115" s="18" cm="1">
        <f t="array" ref="W115">Table2[DT roll charge]*'Asar-2081'!AI115/100</f>
        <v>707.17836622649133</v>
      </c>
      <c r="X115" s="18" cm="1">
        <f t="array" ref="X115">Table2[sms charge]*'Asar-2081'!AI115/100</f>
        <v>652.301746921637</v>
      </c>
      <c r="Y115" s="18" cm="1">
        <f t="array" ref="Y115">Table2[shipment sack]*'Asar-2081'!AI115/100</f>
        <v>717.06929626137412</v>
      </c>
      <c r="Z115" s="18" cm="1">
        <f t="array" ref="Z115">Table2[tape charge]*'Asar-2081'!AI115/100</f>
        <v>55.515042291203152</v>
      </c>
      <c r="AA115" s="18" cm="1">
        <f t="array" ref="AA115">Table2[cable tie]*'Asar-2081'!AI115/100</f>
        <v>58.290794405763307</v>
      </c>
      <c r="AB115" s="18" cm="1">
        <f t="array" ref="AB115">Table2[audit tax]*'Asar-2081'!AI115/100</f>
        <v>54.12716623392307</v>
      </c>
      <c r="AC115" s="18" cm="1">
        <f t="array" ref="AC115">Table2[wada tax]*'Asar-2081'!AI115/100</f>
        <v>18.232065139135969</v>
      </c>
      <c r="AD115" s="18" cm="1">
        <f t="array" ref="AD115">Table2[2 wheeler pickup fuel]*'Asar-2081'!AI115/100</f>
        <v>965.26779783829477</v>
      </c>
      <c r="AE115" s="18" cm="1">
        <f t="array" ref="AE115">Table2[marker]*'Asar-2081'!AI115/100</f>
        <v>23.732680579489347</v>
      </c>
      <c r="AF115">
        <v>104</v>
      </c>
      <c r="AG115" s="1">
        <v>892</v>
      </c>
      <c r="AH115" s="1">
        <v>996</v>
      </c>
      <c r="AI115" cm="1">
        <f t="array" ref="AI115">'Asar-2081'!AH115/Table2[Total order]*100</f>
        <v>0.46262535242669295</v>
      </c>
      <c r="AJ115">
        <v>599</v>
      </c>
      <c r="AK115">
        <v>0.97899812045435974</v>
      </c>
      <c r="AL115" s="18">
        <f t="shared" si="2"/>
        <v>88955.152376161073</v>
      </c>
      <c r="AM115" s="18">
        <v>222420.75</v>
      </c>
      <c r="AN115" s="18">
        <f t="shared" si="3"/>
        <v>133465.59762383893</v>
      </c>
    </row>
    <row r="116" spans="1:40">
      <c r="A116" s="1" t="s">
        <v>25</v>
      </c>
      <c r="B116" s="1" t="s">
        <v>374</v>
      </c>
      <c r="C116" s="1">
        <v>57</v>
      </c>
      <c r="D116" s="1">
        <v>68</v>
      </c>
      <c r="E116" s="1">
        <v>159</v>
      </c>
      <c r="F116" s="1" t="s">
        <v>159</v>
      </c>
      <c r="G116" s="1" t="s">
        <v>419</v>
      </c>
      <c r="H116" s="1" t="s">
        <v>419</v>
      </c>
      <c r="I116" s="1" t="s">
        <v>419</v>
      </c>
      <c r="J116" s="1" t="s">
        <v>419</v>
      </c>
      <c r="K116" s="19" t="s">
        <v>419</v>
      </c>
      <c r="L116" s="1" t="s">
        <v>419</v>
      </c>
      <c r="M116" s="1" t="s">
        <v>419</v>
      </c>
      <c r="N116" s="1" t="s">
        <v>419</v>
      </c>
      <c r="O116" s="1">
        <v>6300</v>
      </c>
      <c r="P116" s="1">
        <v>300</v>
      </c>
      <c r="Q116" s="1"/>
      <c r="R116" s="19" t="s">
        <v>419</v>
      </c>
      <c r="S116" s="19">
        <v>579.23497267759558</v>
      </c>
      <c r="T116" s="18" t="s">
        <v>419</v>
      </c>
      <c r="U116" s="18" t="s">
        <v>419</v>
      </c>
      <c r="V116" s="18" cm="1">
        <f t="array" ref="V116">Table2[server charge]*'Asar-2081'!AI116/100</f>
        <v>29.541136962186421</v>
      </c>
      <c r="W116" s="18" cm="1">
        <f t="array" ref="W116">Table2[DT roll charge]*'Asar-2081'!AI116/100</f>
        <v>75.261954638562344</v>
      </c>
      <c r="X116" s="18" cm="1">
        <f t="array" ref="X116">Table2[sms charge]*'Asar-2081'!AI116/100</f>
        <v>69.42167186113808</v>
      </c>
      <c r="Y116" s="18" cm="1">
        <f t="array" ref="Y116">Table2[shipment sack]*'Asar-2081'!AI116/100</f>
        <v>76.314603818981581</v>
      </c>
      <c r="Z116" s="18" cm="1">
        <f t="array" ref="Z116">Table2[tape charge]*'Asar-2081'!AI116/100</f>
        <v>5.9082273924372837</v>
      </c>
      <c r="AA116" s="18" cm="1">
        <f t="array" ref="AA116">Table2[cable tie]*'Asar-2081'!AI116/100</f>
        <v>6.2036387620591471</v>
      </c>
      <c r="AB116" s="18" cm="1">
        <f t="array" ref="AB116">Table2[audit tax]*'Asar-2081'!AI116/100</f>
        <v>5.7605217076263511</v>
      </c>
      <c r="AC116" s="18" cm="1">
        <f t="array" ref="AC116">Table2[wada tax]*'Asar-2081'!AI116/100</f>
        <v>1.9403603461329444</v>
      </c>
      <c r="AD116" s="18" cm="1">
        <f t="array" ref="AD116">Table2[2 wheeler pickup fuel]*'Asar-2081'!AI116/100</f>
        <v>102.72930378600327</v>
      </c>
      <c r="AE116" s="18" cm="1">
        <f t="array" ref="AE116">Table2[marker]*'Asar-2081'!AI116/100</f>
        <v>2.5257672102669386</v>
      </c>
      <c r="AF116">
        <v>20</v>
      </c>
      <c r="AG116" s="1">
        <v>86</v>
      </c>
      <c r="AH116" s="1">
        <v>106</v>
      </c>
      <c r="AI116" cm="1">
        <f t="array" ref="AI116">'Asar-2081'!AH116/Table2[Total order]*100</f>
        <v>4.9235228270310696E-2</v>
      </c>
      <c r="AJ116" t="str">
        <v xml:space="preserve"> </v>
      </c>
      <c r="AK116" t="s">
        <v>419</v>
      </c>
      <c r="AL116" s="18">
        <f t="shared" si="2"/>
        <v>7554.8421591629894</v>
      </c>
      <c r="AM116" s="18">
        <v>24324.38</v>
      </c>
      <c r="AN116" s="18">
        <f t="shared" si="3"/>
        <v>16769.537840837012</v>
      </c>
    </row>
    <row r="117" spans="1:40">
      <c r="A117" s="1"/>
      <c r="B117" s="1" t="s">
        <v>374</v>
      </c>
      <c r="C117" s="1"/>
      <c r="D117" s="1">
        <v>68</v>
      </c>
      <c r="E117" s="1">
        <v>316</v>
      </c>
      <c r="F117" s="1" t="s">
        <v>160</v>
      </c>
      <c r="G117" s="1" t="s">
        <v>419</v>
      </c>
      <c r="H117" s="1" t="s">
        <v>419</v>
      </c>
      <c r="I117" s="1" t="s">
        <v>419</v>
      </c>
      <c r="J117" s="1" t="s">
        <v>419</v>
      </c>
      <c r="K117" s="19" t="s">
        <v>419</v>
      </c>
      <c r="L117" s="1" t="s">
        <v>419</v>
      </c>
      <c r="M117" s="1" t="s">
        <v>419</v>
      </c>
      <c r="N117" s="1" t="s">
        <v>419</v>
      </c>
      <c r="O117" s="1">
        <v>11965</v>
      </c>
      <c r="P117" s="1" t="s">
        <v>419</v>
      </c>
      <c r="Q117" s="1"/>
      <c r="R117" s="19" t="s">
        <v>419</v>
      </c>
      <c r="S117" s="19">
        <v>978.14207650273215</v>
      </c>
      <c r="T117" s="18" t="s">
        <v>419</v>
      </c>
      <c r="U117" s="18" t="s">
        <v>419</v>
      </c>
      <c r="V117" s="18" cm="1">
        <f t="array" ref="V117">Table2[server charge]*'Asar-2081'!AI117/100</f>
        <v>49.885504870107241</v>
      </c>
      <c r="W117" s="18" cm="1">
        <f t="array" ref="W117">Table2[DT roll charge]*'Asar-2081'!AI117/100</f>
        <v>127.09330075757224</v>
      </c>
      <c r="X117" s="18" cm="1">
        <f t="array" ref="X117">Table2[sms charge]*'Asar-2081'!AI117/100</f>
        <v>117.23093644475202</v>
      </c>
      <c r="Y117" s="18" cm="1">
        <f t="array" ref="Y117">Table2[shipment sack]*'Asar-2081'!AI117/100</f>
        <v>128.8708875811104</v>
      </c>
      <c r="Z117" s="18" cm="1">
        <f t="array" ref="Z117">Table2[tape charge]*'Asar-2081'!AI117/100</f>
        <v>9.9771009740214485</v>
      </c>
      <c r="AA117" s="18" cm="1">
        <f t="array" ref="AA117">Table2[cable tie]*'Asar-2081'!AI117/100</f>
        <v>10.475956022722521</v>
      </c>
      <c r="AB117" s="18" cm="1">
        <f t="array" ref="AB117">Table2[audit tax]*'Asar-2081'!AI117/100</f>
        <v>9.7276734496709132</v>
      </c>
      <c r="AC117" s="18" cm="1">
        <f t="array" ref="AC117">Table2[wada tax]*'Asar-2081'!AI117/100</f>
        <v>3.2766462448848781</v>
      </c>
      <c r="AD117" s="18" cm="1">
        <f t="array" ref="AD117">Table2[2 wheeler pickup fuel]*'Asar-2081'!AI117/100</f>
        <v>173.47684318579795</v>
      </c>
      <c r="AE117" s="18" cm="1">
        <f t="array" ref="AE117">Table2[marker]*'Asar-2081'!AI117/100</f>
        <v>4.2652106663941698</v>
      </c>
      <c r="AF117">
        <v>43</v>
      </c>
      <c r="AG117" s="1">
        <v>136</v>
      </c>
      <c r="AH117" s="1">
        <v>179</v>
      </c>
      <c r="AI117" cm="1">
        <f t="array" ref="AI117">'Asar-2081'!AH117/Table2[Total order]*100</f>
        <v>8.3142508116845412E-2</v>
      </c>
      <c r="AJ117" t="str">
        <v xml:space="preserve"> </v>
      </c>
      <c r="AK117" t="s">
        <v>419</v>
      </c>
      <c r="AL117" s="18">
        <f t="shared" si="2"/>
        <v>13577.422136699766</v>
      </c>
      <c r="AM117" s="18">
        <v>43737.5</v>
      </c>
      <c r="AN117" s="18">
        <f t="shared" si="3"/>
        <v>30160.077863300234</v>
      </c>
    </row>
    <row r="118" spans="1:40">
      <c r="A118" s="1" t="s">
        <v>293</v>
      </c>
      <c r="B118" s="1"/>
      <c r="C118" s="1"/>
      <c r="D118" s="1"/>
      <c r="E118" s="1">
        <v>58</v>
      </c>
      <c r="F118" s="1" t="s">
        <v>19</v>
      </c>
      <c r="G118" s="1" t="s">
        <v>422</v>
      </c>
      <c r="H118" s="1" t="s">
        <v>419</v>
      </c>
      <c r="I118" s="1" t="s">
        <v>419</v>
      </c>
      <c r="J118" s="1" t="s">
        <v>419</v>
      </c>
      <c r="K118" s="19">
        <v>1065.4499999999971</v>
      </c>
      <c r="L118" s="1">
        <v>4000</v>
      </c>
      <c r="M118" s="1">
        <v>990</v>
      </c>
      <c r="N118" s="1">
        <v>500</v>
      </c>
      <c r="O118" s="1">
        <v>52050</v>
      </c>
      <c r="P118" s="1">
        <v>19550</v>
      </c>
      <c r="Q118" s="1"/>
      <c r="R118" s="19" t="s">
        <v>419</v>
      </c>
      <c r="S118" s="19">
        <v>519.34931506849318</v>
      </c>
      <c r="T118" s="18">
        <v>2078.3195881343463</v>
      </c>
      <c r="U118" s="18">
        <v>18796.845893601374</v>
      </c>
      <c r="V118" s="18" cm="1">
        <f t="array" ref="V118">Table2[server charge]*'Asar-2081'!AI118/100</f>
        <v>281.75556102613649</v>
      </c>
      <c r="W118" s="18" cm="1">
        <f t="array" ref="W118">Table2[DT roll charge]*'Asar-2081'!AI118/100</f>
        <v>717.82864282628793</v>
      </c>
      <c r="X118" s="18" cm="1">
        <f t="array" ref="X118">Table2[sms charge]*'Asar-2081'!AI118/100</f>
        <v>662.12556841142077</v>
      </c>
      <c r="Y118" s="18" cm="1">
        <f t="array" ref="Y118">Table2[shipment sack]*'Asar-2081'!AI118/100</f>
        <v>727.86853265085256</v>
      </c>
      <c r="Z118" s="18" cm="1">
        <f t="array" ref="Z118">Table2[tape charge]*'Asar-2081'!AI118/100</f>
        <v>56.351112205227302</v>
      </c>
      <c r="AA118" s="18" cm="1">
        <f t="array" ref="AA118">Table2[cable tie]*'Asar-2081'!AI118/100</f>
        <v>59.168667815488661</v>
      </c>
      <c r="AB118" s="18" cm="1">
        <f t="array" ref="AB118">Table2[audit tax]*'Asar-2081'!AI118/100</f>
        <v>54.942334400096613</v>
      </c>
      <c r="AC118" s="18" cm="1">
        <f t="array" ref="AC118">Table2[wada tax]*'Asar-2081'!AI118/100</f>
        <v>18.506644433400066</v>
      </c>
      <c r="AD118" s="18" cm="1">
        <f t="array" ref="AD118">Table2[2 wheeler pickup fuel]*'Asar-2081'!AI118/100</f>
        <v>979.80496346838959</v>
      </c>
      <c r="AE118" s="18" cm="1">
        <f t="array" ref="AE118">Table2[marker]*'Asar-2081'!AI118/100</f>
        <v>24.090100467734668</v>
      </c>
      <c r="AF118">
        <v>166</v>
      </c>
      <c r="AG118" s="1">
        <v>845</v>
      </c>
      <c r="AH118" s="1">
        <v>1011</v>
      </c>
      <c r="AI118" cm="1">
        <f t="array" ref="AI118">'Asar-2081'!AH118/Table2[Total order]*100</f>
        <v>0.46959260171022749</v>
      </c>
      <c r="AJ118">
        <v>696</v>
      </c>
      <c r="AK118">
        <v>1.1375337092424613</v>
      </c>
      <c r="AL118" s="18">
        <f t="shared" si="2"/>
        <v>103132.40692450924</v>
      </c>
      <c r="AM118" s="18">
        <v>212742.5</v>
      </c>
      <c r="AN118" s="18">
        <f t="shared" si="3"/>
        <v>109610.09307549076</v>
      </c>
    </row>
    <row r="119" spans="1:40">
      <c r="A119" s="1" t="s">
        <v>19</v>
      </c>
      <c r="B119" s="1" t="s">
        <v>374</v>
      </c>
      <c r="C119" s="1">
        <v>58</v>
      </c>
      <c r="D119" s="1">
        <v>90</v>
      </c>
      <c r="E119" s="1">
        <v>294</v>
      </c>
      <c r="F119" s="1" t="s">
        <v>161</v>
      </c>
      <c r="G119" s="1" t="s">
        <v>422</v>
      </c>
      <c r="H119" s="1" t="s">
        <v>419</v>
      </c>
      <c r="I119" s="1" t="s">
        <v>419</v>
      </c>
      <c r="J119" s="1" t="s">
        <v>419</v>
      </c>
      <c r="K119" s="19" t="s">
        <v>419</v>
      </c>
      <c r="L119" s="1" t="s">
        <v>419</v>
      </c>
      <c r="M119" s="1" t="s">
        <v>419</v>
      </c>
      <c r="N119" s="1" t="s">
        <v>419</v>
      </c>
      <c r="O119" s="1">
        <v>23820</v>
      </c>
      <c r="P119" s="1" t="s">
        <v>419</v>
      </c>
      <c r="Q119" s="1"/>
      <c r="R119" s="19" t="s">
        <v>419</v>
      </c>
      <c r="S119" s="19">
        <v>199.3150684931507</v>
      </c>
      <c r="T119" s="18" t="s">
        <v>419</v>
      </c>
      <c r="U119" s="18" t="s">
        <v>419</v>
      </c>
      <c r="V119" s="18" cm="1">
        <f t="array" ref="V119">Table2[server charge]*'Asar-2081'!AI119/100</f>
        <v>108.13170888045593</v>
      </c>
      <c r="W119" s="18" cm="1">
        <f t="array" ref="W119">Table2[DT roll charge]*'Asar-2081'!AI119/100</f>
        <v>275.48715471473758</v>
      </c>
      <c r="X119" s="18" cm="1">
        <f t="array" ref="X119">Table2[sms charge]*'Asar-2081'!AI119/100</f>
        <v>254.10951586907149</v>
      </c>
      <c r="Y119" s="18" cm="1">
        <f t="array" ref="Y119">Table2[shipment sack]*'Asar-2081'!AI119/100</f>
        <v>279.34024794117784</v>
      </c>
      <c r="Z119" s="18" cm="1">
        <f t="array" ref="Z119">Table2[tape charge]*'Asar-2081'!AI119/100</f>
        <v>21.626341776091191</v>
      </c>
      <c r="AA119" s="18" cm="1">
        <f t="array" ref="AA119">Table2[cable tie]*'Asar-2081'!AI119/100</f>
        <v>22.707658864895748</v>
      </c>
      <c r="AB119" s="18" cm="1">
        <f t="array" ref="AB119">Table2[audit tax]*'Asar-2081'!AI119/100</f>
        <v>21.085683231688908</v>
      </c>
      <c r="AC119" s="18" cm="1">
        <f t="array" ref="AC119">Table2[wada tax]*'Asar-2081'!AI119/100</f>
        <v>7.1024510782979471</v>
      </c>
      <c r="AD119" s="18" cm="1">
        <f t="array" ref="AD119">Table2[2 wheeler pickup fuel]*'Asar-2081'!AI119/100</f>
        <v>376.02801763178553</v>
      </c>
      <c r="AE119" s="18" cm="1">
        <f t="array" ref="AE119">Table2[marker]*'Asar-2081'!AI119/100</f>
        <v>9.2452611092789834</v>
      </c>
      <c r="AF119">
        <v>40</v>
      </c>
      <c r="AG119" s="1">
        <v>348</v>
      </c>
      <c r="AH119" s="1">
        <v>388</v>
      </c>
      <c r="AI119" cm="1">
        <f t="array" ref="AI119">'Asar-2081'!AH119/Table2[Total order]*100</f>
        <v>0.1802195148007599</v>
      </c>
      <c r="AJ119" t="str">
        <v xml:space="preserve"> </v>
      </c>
      <c r="AK119" t="s">
        <v>419</v>
      </c>
      <c r="AL119" s="18">
        <f t="shared" si="2"/>
        <v>25394.179109590637</v>
      </c>
      <c r="AM119" s="18">
        <v>77525</v>
      </c>
      <c r="AN119" s="18">
        <f t="shared" si="3"/>
        <v>52130.820890409363</v>
      </c>
    </row>
    <row r="120" spans="1:40">
      <c r="A120" s="1"/>
      <c r="B120" s="1" t="s">
        <v>374</v>
      </c>
      <c r="C120" s="1"/>
      <c r="D120" s="1">
        <v>90</v>
      </c>
      <c r="E120" s="1">
        <v>298</v>
      </c>
      <c r="F120" s="1" t="s">
        <v>162</v>
      </c>
      <c r="G120" s="1" t="s">
        <v>419</v>
      </c>
      <c r="H120" s="1" t="s">
        <v>419</v>
      </c>
      <c r="I120" s="1" t="s">
        <v>419</v>
      </c>
      <c r="J120" s="1" t="s">
        <v>419</v>
      </c>
      <c r="K120" s="19" t="s">
        <v>419</v>
      </c>
      <c r="L120" s="1" t="s">
        <v>419</v>
      </c>
      <c r="M120" s="1" t="s">
        <v>419</v>
      </c>
      <c r="N120" s="1" t="s">
        <v>419</v>
      </c>
      <c r="O120" s="1">
        <v>3570</v>
      </c>
      <c r="P120" s="1" t="s">
        <v>419</v>
      </c>
      <c r="Q120" s="1"/>
      <c r="R120" s="19" t="s">
        <v>419</v>
      </c>
      <c r="S120" s="19">
        <v>31.335616438356166</v>
      </c>
      <c r="T120" s="18" t="s">
        <v>419</v>
      </c>
      <c r="U120" s="18" t="s">
        <v>419</v>
      </c>
      <c r="V120" s="18" cm="1">
        <f t="array" ref="V120">Table2[server charge]*'Asar-2081'!AI120/100</f>
        <v>17.000088251824259</v>
      </c>
      <c r="W120" s="18" cm="1">
        <f t="array" ref="W120">Table2[DT roll charge]*'Asar-2081'!AI120/100</f>
        <v>43.311124839172663</v>
      </c>
      <c r="X120" s="18" cm="1">
        <f t="array" ref="X120">Table2[sms charge]*'Asar-2081'!AI120/100</f>
        <v>39.950207391787011</v>
      </c>
      <c r="Y120" s="18" cm="1">
        <f t="array" ref="Y120">Table2[shipment sack]*'Asar-2081'!AI120/100</f>
        <v>43.916894650545999</v>
      </c>
      <c r="Z120" s="18" cm="1">
        <f t="array" ref="Z120">Table2[tape charge]*'Asar-2081'!AI120/100</f>
        <v>3.4000176503648514</v>
      </c>
      <c r="AA120" s="18" cm="1">
        <f t="array" ref="AA120">Table2[cable tie]*'Asar-2081'!AI120/100</f>
        <v>3.5700185328830942</v>
      </c>
      <c r="AB120" s="18" cm="1">
        <f t="array" ref="AB120">Table2[audit tax]*'Asar-2081'!AI120/100</f>
        <v>3.3150172091057306</v>
      </c>
      <c r="AC120" s="18" cm="1">
        <f t="array" ref="AC120">Table2[wada tax]*'Asar-2081'!AI120/100</f>
        <v>1.1166224633406567</v>
      </c>
      <c r="AD120" s="18" cm="1">
        <f t="array" ref="AD120">Table2[2 wheeler pickup fuel]*'Asar-2081'!AI120/100</f>
        <v>59.117806895718857</v>
      </c>
      <c r="AE120" s="18" cm="1">
        <f t="array" ref="AE120">Table2[marker]*'Asar-2081'!AI120/100</f>
        <v>1.4535075455309741</v>
      </c>
      <c r="AF120">
        <v>8</v>
      </c>
      <c r="AG120" s="1">
        <v>53</v>
      </c>
      <c r="AH120" s="1">
        <v>61</v>
      </c>
      <c r="AI120" cm="1">
        <f t="array" ref="AI120">'Asar-2081'!AH120/Table2[Total order]*100</f>
        <v>2.8333480419707097E-2</v>
      </c>
      <c r="AJ120" t="str">
        <v xml:space="preserve"> </v>
      </c>
      <c r="AK120" t="s">
        <v>419</v>
      </c>
      <c r="AL120" s="18">
        <f t="shared" si="2"/>
        <v>3817.4869218686313</v>
      </c>
      <c r="AM120" s="18">
        <v>15075</v>
      </c>
      <c r="AN120" s="18">
        <f t="shared" si="3"/>
        <v>11257.513078131369</v>
      </c>
    </row>
    <row r="121" spans="1:40">
      <c r="A121" s="1" t="s">
        <v>293</v>
      </c>
      <c r="B121" s="1"/>
      <c r="C121" s="1"/>
      <c r="D121" s="1"/>
      <c r="E121" s="1">
        <v>59</v>
      </c>
      <c r="F121" s="1" t="s">
        <v>26</v>
      </c>
      <c r="G121" s="1" t="s">
        <v>422</v>
      </c>
      <c r="H121" s="1" t="s">
        <v>419</v>
      </c>
      <c r="I121" s="1" t="s">
        <v>419</v>
      </c>
      <c r="J121" s="1" t="s">
        <v>419</v>
      </c>
      <c r="K121" s="19">
        <v>4694.1599999999744</v>
      </c>
      <c r="L121" s="1">
        <v>17000</v>
      </c>
      <c r="M121" s="1">
        <v>5389</v>
      </c>
      <c r="N121" s="1">
        <v>1420</v>
      </c>
      <c r="O121" s="1">
        <v>283920</v>
      </c>
      <c r="P121" s="1" t="s">
        <v>419</v>
      </c>
      <c r="Q121" s="1"/>
      <c r="R121" s="19" t="s">
        <v>419</v>
      </c>
      <c r="S121" s="19">
        <v>11482.260711030081</v>
      </c>
      <c r="T121" s="18">
        <v>7306.9655634550963</v>
      </c>
      <c r="U121" s="18">
        <v>66086.037215003686</v>
      </c>
      <c r="V121" s="18" cm="1">
        <f t="array" ref="V121">Table2[server charge]*'Asar-2081'!AI121/100</f>
        <v>1341.8922120087507</v>
      </c>
      <c r="W121" s="18" cm="1">
        <f t="array" ref="W121">Table2[DT roll charge]*'Asar-2081'!AI121/100</f>
        <v>3418.7387885346943</v>
      </c>
      <c r="X121" s="18" cm="1">
        <f t="array" ref="X121">Table2[sms charge]*'Asar-2081'!AI121/100</f>
        <v>3153.4466982205645</v>
      </c>
      <c r="Y121" s="18" cm="1">
        <f t="array" ref="Y121">Table2[shipment sack]*'Asar-2081'!AI121/100</f>
        <v>3466.5548810226064</v>
      </c>
      <c r="Z121" s="18" cm="1">
        <f t="array" ref="Z121">Table2[tape charge]*'Asar-2081'!AI121/100</f>
        <v>268.37844240175014</v>
      </c>
      <c r="AA121" s="18" cm="1">
        <f t="array" ref="AA121">Table2[cable tie]*'Asar-2081'!AI121/100</f>
        <v>281.79736452183766</v>
      </c>
      <c r="AB121" s="18" cm="1">
        <f t="array" ref="AB121">Table2[audit tax]*'Asar-2081'!AI121/100</f>
        <v>261.6689813417064</v>
      </c>
      <c r="AC121" s="18" cm="1">
        <f t="array" ref="AC121">Table2[wada tax]*'Asar-2081'!AI121/100</f>
        <v>88.139953458774784</v>
      </c>
      <c r="AD121" s="18" cm="1">
        <f t="array" ref="AD121">Table2[2 wheeler pickup fuel]*'Asar-2081'!AI121/100</f>
        <v>4666.4301672604306</v>
      </c>
      <c r="AE121" s="18" cm="1">
        <f t="array" ref="AE121">Table2[marker]*'Asar-2081'!AI121/100</f>
        <v>114.7317841267482</v>
      </c>
      <c r="AF121">
        <v>478</v>
      </c>
      <c r="AG121" s="1">
        <v>4337</v>
      </c>
      <c r="AH121" s="1">
        <v>4815</v>
      </c>
      <c r="AI121" cm="1">
        <f t="array" ref="AI121">'Asar-2081'!AH121/Table2[Total order]*100</f>
        <v>2.2364870200145845</v>
      </c>
      <c r="AJ121">
        <v>2447</v>
      </c>
      <c r="AK121">
        <v>3.9993462449946886</v>
      </c>
      <c r="AL121" s="18">
        <f t="shared" si="2"/>
        <v>414360.2027623867</v>
      </c>
      <c r="AM121" s="18">
        <v>724546.25</v>
      </c>
      <c r="AN121" s="18">
        <f t="shared" si="3"/>
        <v>310186.0472376133</v>
      </c>
    </row>
    <row r="122" spans="1:40">
      <c r="A122" s="1" t="s">
        <v>26</v>
      </c>
      <c r="B122" s="1" t="s">
        <v>374</v>
      </c>
      <c r="C122" s="1">
        <v>59</v>
      </c>
      <c r="D122" s="1">
        <v>52</v>
      </c>
      <c r="E122" s="1">
        <v>48</v>
      </c>
      <c r="F122" s="1" t="s">
        <v>163</v>
      </c>
      <c r="G122" s="1" t="s">
        <v>422</v>
      </c>
      <c r="H122" s="1" t="s">
        <v>419</v>
      </c>
      <c r="I122" s="1" t="s">
        <v>419</v>
      </c>
      <c r="J122" s="1" t="s">
        <v>419</v>
      </c>
      <c r="K122" s="19" t="s">
        <v>419</v>
      </c>
      <c r="L122" s="1" t="s">
        <v>419</v>
      </c>
      <c r="M122" s="1" t="s">
        <v>419</v>
      </c>
      <c r="N122" s="1" t="s">
        <v>419</v>
      </c>
      <c r="O122" s="1">
        <v>20940</v>
      </c>
      <c r="P122" s="1" t="s">
        <v>419</v>
      </c>
      <c r="Q122" s="1"/>
      <c r="R122" s="19" t="s">
        <v>419</v>
      </c>
      <c r="S122" s="19">
        <v>915.71923427529623</v>
      </c>
      <c r="T122" s="18" t="s">
        <v>419</v>
      </c>
      <c r="U122" s="18" t="s">
        <v>419</v>
      </c>
      <c r="V122" s="18" cm="1">
        <f t="array" ref="V122">Table2[server charge]*'Asar-2081'!AI122/100</f>
        <v>107.01694899509043</v>
      </c>
      <c r="W122" s="18" cm="1">
        <f t="array" ref="W122">Table2[DT roll charge]*'Asar-2081'!AI122/100</f>
        <v>272.64708095479187</v>
      </c>
      <c r="X122" s="18" cm="1">
        <f t="array" ref="X122">Table2[sms charge]*'Asar-2081'!AI122/100</f>
        <v>251.48983013846248</v>
      </c>
      <c r="Y122" s="18" cm="1">
        <f t="array" ref="Y122">Table2[shipment sack]*'Asar-2081'!AI122/100</f>
        <v>276.46045157065026</v>
      </c>
      <c r="Z122" s="18" cm="1">
        <f t="array" ref="Z122">Table2[tape charge]*'Asar-2081'!AI122/100</f>
        <v>21.403389799018083</v>
      </c>
      <c r="AA122" s="18" cm="1">
        <f t="array" ref="AA122">Table2[cable tie]*'Asar-2081'!AI122/100</f>
        <v>22.473559288968989</v>
      </c>
      <c r="AB122" s="18" cm="1">
        <f t="array" ref="AB122">Table2[audit tax]*'Asar-2081'!AI122/100</f>
        <v>20.868305054042629</v>
      </c>
      <c r="AC122" s="18" cm="1">
        <f t="array" ref="AC122">Table2[wada tax]*'Asar-2081'!AI122/100</f>
        <v>7.0292299331608561</v>
      </c>
      <c r="AD122" s="18" cm="1">
        <f t="array" ref="AD122">Table2[2 wheeler pickup fuel]*'Asar-2081'!AI122/100</f>
        <v>372.15144013042692</v>
      </c>
      <c r="AE122" s="18" cm="1">
        <f t="array" ref="AE122">Table2[marker]*'Asar-2081'!AI122/100</f>
        <v>9.1499491390802312</v>
      </c>
      <c r="AF122">
        <v>73</v>
      </c>
      <c r="AG122" s="1">
        <v>311</v>
      </c>
      <c r="AH122" s="1">
        <v>384</v>
      </c>
      <c r="AI122" cm="1">
        <f t="array" ref="AI122">'Asar-2081'!AH122/Table2[Total order]*100</f>
        <v>0.17836158165848404</v>
      </c>
      <c r="AJ122" t="str">
        <v xml:space="preserve"> </v>
      </c>
      <c r="AK122" t="s">
        <v>419</v>
      </c>
      <c r="AL122" s="18">
        <f t="shared" si="2"/>
        <v>23216.409419278989</v>
      </c>
      <c r="AM122" s="18">
        <v>76070</v>
      </c>
      <c r="AN122" s="18">
        <f t="shared" si="3"/>
        <v>52853.590580721007</v>
      </c>
    </row>
    <row r="123" spans="1:40">
      <c r="A123" s="1"/>
      <c r="B123" s="1" t="s">
        <v>374</v>
      </c>
      <c r="C123" s="1"/>
      <c r="D123" s="1">
        <v>52</v>
      </c>
      <c r="E123" s="1">
        <v>285</v>
      </c>
      <c r="F123" s="1" t="s">
        <v>164</v>
      </c>
      <c r="G123" s="1" t="s">
        <v>422</v>
      </c>
      <c r="H123" s="1" t="s">
        <v>419</v>
      </c>
      <c r="I123" s="1" t="s">
        <v>419</v>
      </c>
      <c r="J123" s="1" t="s">
        <v>419</v>
      </c>
      <c r="K123" s="19" t="s">
        <v>419</v>
      </c>
      <c r="L123" s="1" t="s">
        <v>419</v>
      </c>
      <c r="M123" s="1" t="s">
        <v>419</v>
      </c>
      <c r="N123" s="1" t="s">
        <v>419</v>
      </c>
      <c r="O123" s="1">
        <v>21120</v>
      </c>
      <c r="P123" s="1" t="s">
        <v>419</v>
      </c>
      <c r="Q123" s="1"/>
      <c r="R123" s="19" t="s">
        <v>419</v>
      </c>
      <c r="S123" s="19">
        <v>682.02005469462165</v>
      </c>
      <c r="T123" s="18" t="s">
        <v>419</v>
      </c>
      <c r="U123" s="18" t="s">
        <v>419</v>
      </c>
      <c r="V123" s="18" cm="1">
        <f t="array" ref="V123">Table2[server charge]*'Asar-2081'!AI123/100</f>
        <v>79.705331803635048</v>
      </c>
      <c r="W123" s="18" cm="1">
        <f t="array" ref="W123">Table2[DT roll charge]*'Asar-2081'!AI123/100</f>
        <v>203.06527383612101</v>
      </c>
      <c r="X123" s="18" cm="1">
        <f t="array" ref="X123">Table2[sms charge]*'Asar-2081'!AI123/100</f>
        <v>187.30752973854237</v>
      </c>
      <c r="Y123" s="18" cm="1">
        <f t="array" ref="Y123">Table2[shipment sack]*'Asar-2081'!AI123/100</f>
        <v>205.90544049272387</v>
      </c>
      <c r="Z123" s="18" cm="1">
        <f t="array" ref="Z123">Table2[tape charge]*'Asar-2081'!AI123/100</f>
        <v>15.941066360727008</v>
      </c>
      <c r="AA123" s="18" cm="1">
        <f t="array" ref="AA123">Table2[cable tie]*'Asar-2081'!AI123/100</f>
        <v>16.738119678763361</v>
      </c>
      <c r="AB123" s="18" cm="1">
        <f t="array" ref="AB123">Table2[audit tax]*'Asar-2081'!AI123/100</f>
        <v>15.542539701708833</v>
      </c>
      <c r="AC123" s="18" cm="1">
        <f t="array" ref="AC123">Table2[wada tax]*'Asar-2081'!AI123/100</f>
        <v>5.2353118773020961</v>
      </c>
      <c r="AD123" s="18" cm="1">
        <f t="array" ref="AD123">Table2[2 wheeler pickup fuel]*'Asar-2081'!AI123/100</f>
        <v>277.1752913471409</v>
      </c>
      <c r="AE123" s="18" cm="1">
        <f t="array" ref="AE123">Table2[marker]*'Asar-2081'!AI123/100</f>
        <v>6.8148058692107965</v>
      </c>
      <c r="AF123">
        <v>17</v>
      </c>
      <c r="AG123" s="1">
        <v>269</v>
      </c>
      <c r="AH123" s="1">
        <v>286</v>
      </c>
      <c r="AI123" cm="1">
        <f t="array" ref="AI123">'Asar-2081'!AH123/Table2[Total order]*100</f>
        <v>0.13284221967272508</v>
      </c>
      <c r="AJ123" t="str">
        <v xml:space="preserve"> </v>
      </c>
      <c r="AK123" t="s">
        <v>419</v>
      </c>
      <c r="AL123" s="18">
        <f t="shared" si="2"/>
        <v>22815.450765400496</v>
      </c>
      <c r="AM123" s="18">
        <v>63956.25</v>
      </c>
      <c r="AN123" s="18">
        <f t="shared" si="3"/>
        <v>41140.799234599501</v>
      </c>
    </row>
    <row r="124" spans="1:40">
      <c r="A124" s="1" t="s">
        <v>293</v>
      </c>
      <c r="B124" s="1"/>
      <c r="C124" s="1"/>
      <c r="D124" s="1"/>
      <c r="E124" s="1">
        <v>61</v>
      </c>
      <c r="F124" s="1" t="s">
        <v>27</v>
      </c>
      <c r="G124" s="1" t="s">
        <v>422</v>
      </c>
      <c r="H124" s="1" t="s">
        <v>419</v>
      </c>
      <c r="I124" s="1" t="s">
        <v>419</v>
      </c>
      <c r="J124" s="1" t="s">
        <v>419</v>
      </c>
      <c r="K124" s="19">
        <v>3035.3300000000163</v>
      </c>
      <c r="L124" s="1">
        <v>12000</v>
      </c>
      <c r="M124" s="1">
        <v>3185</v>
      </c>
      <c r="N124" s="1">
        <v>1081</v>
      </c>
      <c r="O124" s="1">
        <v>146340</v>
      </c>
      <c r="P124" s="1" t="s">
        <v>419</v>
      </c>
      <c r="Q124" s="1"/>
      <c r="R124" s="19" t="s">
        <v>419</v>
      </c>
      <c r="S124" s="19">
        <v>3721.5836135738305</v>
      </c>
      <c r="T124" s="18">
        <v>4099.9034403857149</v>
      </c>
      <c r="U124" s="18">
        <v>37080.559499877418</v>
      </c>
      <c r="V124" s="18" cm="1">
        <f t="array" ref="V124">Table2[server charge]*'Asar-2081'!AI124/100</f>
        <v>788.97130886745038</v>
      </c>
      <c r="W124" s="18" cm="1">
        <f t="array" ref="W124">Table2[DT roll charge]*'Asar-2081'!AI124/100</f>
        <v>2010.0622036016034</v>
      </c>
      <c r="X124" s="18" cm="1">
        <f t="array" ref="X124">Table2[sms charge]*'Asar-2081'!AI124/100</f>
        <v>1854.0825758385085</v>
      </c>
      <c r="Y124" s="18" cm="1">
        <f t="array" ref="Y124">Table2[shipment sack]*'Asar-2081'!AI124/100</f>
        <v>2038.1758812409137</v>
      </c>
      <c r="Z124" s="18" cm="1">
        <f t="array" ref="Z124">Table2[tape charge]*'Asar-2081'!AI124/100</f>
        <v>157.79426177349009</v>
      </c>
      <c r="AA124" s="18" cm="1">
        <f t="array" ref="AA124">Table2[cable tie]*'Asar-2081'!AI124/100</f>
        <v>165.6839748621646</v>
      </c>
      <c r="AB124" s="18" cm="1">
        <f t="array" ref="AB124">Table2[audit tax]*'Asar-2081'!AI124/100</f>
        <v>153.84940522915284</v>
      </c>
      <c r="AC124" s="18" cm="1">
        <f t="array" ref="AC124">Table2[wada tax]*'Asar-2081'!AI124/100</f>
        <v>51.82226547077704</v>
      </c>
      <c r="AD124" s="18" cm="1">
        <f t="array" ref="AD124">Table2[2 wheeler pickup fuel]*'Asar-2081'!AI124/100</f>
        <v>2743.6477265865587</v>
      </c>
      <c r="AE124" s="18" cm="1">
        <f t="array" ref="AE124">Table2[marker]*'Asar-2081'!AI124/100</f>
        <v>67.457046908167015</v>
      </c>
      <c r="AF124">
        <v>506</v>
      </c>
      <c r="AG124" s="1">
        <v>2325</v>
      </c>
      <c r="AH124" s="1">
        <v>2831</v>
      </c>
      <c r="AI124" cm="1">
        <f t="array" ref="AI124">'Asar-2081'!AH124/Table2[Total order]*100</f>
        <v>1.3149521814457508</v>
      </c>
      <c r="AJ124">
        <v>1373</v>
      </c>
      <c r="AK124">
        <v>2.244014055732614</v>
      </c>
      <c r="AL124" s="18">
        <f t="shared" si="2"/>
        <v>220574.9232042158</v>
      </c>
      <c r="AM124" s="18">
        <v>545383.5</v>
      </c>
      <c r="AN124" s="18">
        <f t="shared" si="3"/>
        <v>324808.57679578417</v>
      </c>
    </row>
    <row r="125" spans="1:40">
      <c r="A125" s="1" t="s">
        <v>27</v>
      </c>
      <c r="B125" s="1" t="s">
        <v>374</v>
      </c>
      <c r="C125" s="1">
        <v>61</v>
      </c>
      <c r="D125" s="1">
        <v>79</v>
      </c>
      <c r="E125" s="1">
        <v>142</v>
      </c>
      <c r="F125" s="1" t="s">
        <v>165</v>
      </c>
      <c r="G125" s="1" t="s">
        <v>422</v>
      </c>
      <c r="H125" s="1" t="s">
        <v>419</v>
      </c>
      <c r="I125" s="1" t="s">
        <v>419</v>
      </c>
      <c r="J125" s="1" t="s">
        <v>419</v>
      </c>
      <c r="K125" s="19">
        <v>103.10000000000036</v>
      </c>
      <c r="L125" s="1">
        <v>3500</v>
      </c>
      <c r="M125" s="1" t="s">
        <v>419</v>
      </c>
      <c r="N125" s="1">
        <v>900</v>
      </c>
      <c r="O125" s="1">
        <v>23350</v>
      </c>
      <c r="P125" s="1" t="s">
        <v>419</v>
      </c>
      <c r="Q125" s="1"/>
      <c r="R125" s="19" t="s">
        <v>419</v>
      </c>
      <c r="S125" s="19">
        <v>502.17059003362886</v>
      </c>
      <c r="T125" s="18" t="s">
        <v>419</v>
      </c>
      <c r="U125" s="18" t="s">
        <v>419</v>
      </c>
      <c r="V125" s="18" cm="1">
        <f t="array" ref="V125">Table2[server charge]*'Asar-2081'!AI125/100</f>
        <v>106.45956905240764</v>
      </c>
      <c r="W125" s="18" cm="1">
        <f t="array" ref="W125">Table2[DT roll charge]*'Asar-2081'!AI125/100</f>
        <v>271.22704407481893</v>
      </c>
      <c r="X125" s="18" cm="1">
        <f t="array" ref="X125">Table2[sms charge]*'Asar-2081'!AI125/100</f>
        <v>250.17998727315793</v>
      </c>
      <c r="Y125" s="18" cm="1">
        <f t="array" ref="Y125">Table2[shipment sack]*'Asar-2081'!AI125/100</f>
        <v>275.02055338538639</v>
      </c>
      <c r="Z125" s="18" cm="1">
        <f t="array" ref="Z125">Table2[tape charge]*'Asar-2081'!AI125/100</f>
        <v>21.291913810481528</v>
      </c>
      <c r="AA125" s="18" cm="1">
        <f t="array" ref="AA125">Table2[cable tie]*'Asar-2081'!AI125/100</f>
        <v>22.356509501005604</v>
      </c>
      <c r="AB125" s="18" cm="1">
        <f t="array" ref="AB125">Table2[audit tax]*'Asar-2081'!AI125/100</f>
        <v>20.759615965219492</v>
      </c>
      <c r="AC125" s="18" cm="1">
        <f t="array" ref="AC125">Table2[wada tax]*'Asar-2081'!AI125/100</f>
        <v>6.9926193605923084</v>
      </c>
      <c r="AD125" s="18" cm="1">
        <f t="array" ref="AD125">Table2[2 wheeler pickup fuel]*'Asar-2081'!AI125/100</f>
        <v>370.21315137974756</v>
      </c>
      <c r="AE125" s="18" cm="1">
        <f t="array" ref="AE125">Table2[marker]*'Asar-2081'!AI125/100</f>
        <v>9.1022931539808525</v>
      </c>
      <c r="AF125">
        <v>81</v>
      </c>
      <c r="AG125" s="1">
        <v>301</v>
      </c>
      <c r="AH125" s="1">
        <v>382</v>
      </c>
      <c r="AI125" cm="1">
        <f t="array" ref="AI125">'Asar-2081'!AH125/Table2[Total order]*100</f>
        <v>0.17743261508734606</v>
      </c>
      <c r="AJ125" t="str">
        <v xml:space="preserve"> </v>
      </c>
      <c r="AK125" t="s">
        <v>419</v>
      </c>
      <c r="AL125" s="18">
        <f t="shared" si="2"/>
        <v>29708.873846990424</v>
      </c>
      <c r="AM125" s="18">
        <v>83055.75</v>
      </c>
      <c r="AN125" s="18">
        <f t="shared" si="3"/>
        <v>53346.87615300958</v>
      </c>
    </row>
    <row r="126" spans="1:40">
      <c r="A126" s="1"/>
      <c r="B126" s="1" t="s">
        <v>374</v>
      </c>
      <c r="C126" s="1"/>
      <c r="D126" s="1">
        <v>79</v>
      </c>
      <c r="E126" s="1">
        <v>336</v>
      </c>
      <c r="F126" s="1" t="s">
        <v>166</v>
      </c>
      <c r="G126" s="1" t="s">
        <v>419</v>
      </c>
      <c r="H126" s="1" t="s">
        <v>419</v>
      </c>
      <c r="I126" s="1" t="s">
        <v>419</v>
      </c>
      <c r="J126" s="1" t="s">
        <v>419</v>
      </c>
      <c r="K126" s="19" t="s">
        <v>419</v>
      </c>
      <c r="L126" s="1" t="s">
        <v>419</v>
      </c>
      <c r="M126" s="1" t="s">
        <v>419</v>
      </c>
      <c r="N126" s="1" t="s">
        <v>419</v>
      </c>
      <c r="O126" s="1">
        <v>2000</v>
      </c>
      <c r="P126" s="1" t="s">
        <v>419</v>
      </c>
      <c r="Q126" s="1"/>
      <c r="R126" s="19" t="s">
        <v>419</v>
      </c>
      <c r="S126" s="19">
        <v>32.864567410577806</v>
      </c>
      <c r="T126" s="18" t="s">
        <v>419</v>
      </c>
      <c r="U126" s="18" t="s">
        <v>419</v>
      </c>
      <c r="V126" s="18" cm="1">
        <f t="array" ref="V126">Table2[server charge]*'Asar-2081'!AI126/100</f>
        <v>6.9672492835345317</v>
      </c>
      <c r="W126" s="18" cm="1">
        <f t="array" ref="W126">Table2[DT roll charge]*'Asar-2081'!AI126/100</f>
        <v>17.750460999660927</v>
      </c>
      <c r="X126" s="18" cm="1">
        <f t="array" ref="X126">Table2[sms charge]*'Asar-2081'!AI126/100</f>
        <v>16.37303581630615</v>
      </c>
      <c r="Y126" s="18" cm="1">
        <f t="array" ref="Y126">Table2[shipment sack]*'Asar-2081'!AI126/100</f>
        <v>17.998727315797542</v>
      </c>
      <c r="Z126" s="18" cm="1">
        <f t="array" ref="Z126">Table2[tape charge]*'Asar-2081'!AI126/100</f>
        <v>1.3934498567069065</v>
      </c>
      <c r="AA126" s="18" cm="1">
        <f t="array" ref="AA126">Table2[cable tie]*'Asar-2081'!AI126/100</f>
        <v>1.4631223495422518</v>
      </c>
      <c r="AB126" s="18" cm="1">
        <f t="array" ref="AB126">Table2[audit tax]*'Asar-2081'!AI126/100</f>
        <v>1.3586136102892337</v>
      </c>
      <c r="AC126" s="18" cm="1">
        <f t="array" ref="AC126">Table2[wada tax]*'Asar-2081'!AI126/100</f>
        <v>0.45763215710682653</v>
      </c>
      <c r="AD126" s="18" cm="1">
        <f t="array" ref="AD126">Table2[2 wheeler pickup fuel]*'Asar-2081'!AI126/100</f>
        <v>24.228609383491335</v>
      </c>
      <c r="AE126" s="18" cm="1">
        <f t="array" ref="AE126">Table2[marker]*'Asar-2081'!AI126/100</f>
        <v>0.59569981374220249</v>
      </c>
      <c r="AF126" t="s">
        <v>419</v>
      </c>
      <c r="AG126" s="1">
        <v>25</v>
      </c>
      <c r="AH126" s="1">
        <v>25</v>
      </c>
      <c r="AI126" cm="1">
        <f t="array" ref="AI126">'Asar-2081'!AH126/Table2[Total order]*100</f>
        <v>1.161208213922422E-2</v>
      </c>
      <c r="AJ126" t="str">
        <v xml:space="preserve"> </v>
      </c>
      <c r="AK126" t="s">
        <v>419</v>
      </c>
      <c r="AL126" s="18">
        <f t="shared" si="2"/>
        <v>2121.4511679967554</v>
      </c>
      <c r="AM126" s="18">
        <v>6025</v>
      </c>
      <c r="AN126" s="18">
        <f t="shared" si="3"/>
        <v>3903.5488320032446</v>
      </c>
    </row>
    <row r="127" spans="1:40">
      <c r="A127" s="1"/>
      <c r="B127" s="1" t="s">
        <v>374</v>
      </c>
      <c r="C127" s="1"/>
      <c r="D127" s="1">
        <v>79</v>
      </c>
      <c r="E127" s="1">
        <v>354</v>
      </c>
      <c r="F127" s="1" t="s">
        <v>167</v>
      </c>
      <c r="G127" s="1" t="s">
        <v>419</v>
      </c>
      <c r="H127" s="1" t="s">
        <v>419</v>
      </c>
      <c r="I127" s="1" t="s">
        <v>419</v>
      </c>
      <c r="J127" s="1" t="s">
        <v>419</v>
      </c>
      <c r="K127" s="19" t="s">
        <v>419</v>
      </c>
      <c r="L127" s="1" t="s">
        <v>419</v>
      </c>
      <c r="M127" s="1" t="s">
        <v>419</v>
      </c>
      <c r="N127" s="1" t="s">
        <v>419</v>
      </c>
      <c r="O127" s="1">
        <v>1090</v>
      </c>
      <c r="P127" s="1" t="s">
        <v>419</v>
      </c>
      <c r="Q127" s="1"/>
      <c r="R127" s="19" t="s">
        <v>419</v>
      </c>
      <c r="S127" s="19">
        <v>23.662488535616021</v>
      </c>
      <c r="T127" s="18" t="s">
        <v>419</v>
      </c>
      <c r="U127" s="18" t="s">
        <v>419</v>
      </c>
      <c r="V127" s="18" cm="1">
        <f t="array" ref="V127">Table2[server charge]*'Asar-2081'!AI127/100</f>
        <v>5.0164194841448637</v>
      </c>
      <c r="W127" s="18" cm="1">
        <f t="array" ref="W127">Table2[DT roll charge]*'Asar-2081'!AI127/100</f>
        <v>12.78033191975587</v>
      </c>
      <c r="X127" s="18" cm="1">
        <f t="array" ref="X127">Table2[sms charge]*'Asar-2081'!AI127/100</f>
        <v>11.788585787740429</v>
      </c>
      <c r="Y127" s="18" cm="1">
        <f t="array" ref="Y127">Table2[shipment sack]*'Asar-2081'!AI127/100</f>
        <v>12.95908366737423</v>
      </c>
      <c r="Z127" s="18" cm="1">
        <f t="array" ref="Z127">Table2[tape charge]*'Asar-2081'!AI127/100</f>
        <v>1.0032838968289726</v>
      </c>
      <c r="AA127" s="18" cm="1">
        <f t="array" ref="AA127">Table2[cable tie]*'Asar-2081'!AI127/100</f>
        <v>1.0534480916704212</v>
      </c>
      <c r="AB127" s="18" cm="1">
        <f t="array" ref="AB127">Table2[audit tax]*'Asar-2081'!AI127/100</f>
        <v>0.97820179940824847</v>
      </c>
      <c r="AC127" s="18" cm="1">
        <f t="array" ref="AC127">Table2[wada tax]*'Asar-2081'!AI127/100</f>
        <v>0.32949515311691513</v>
      </c>
      <c r="AD127" s="18" cm="1">
        <f t="array" ref="AD127">Table2[2 wheeler pickup fuel]*'Asar-2081'!AI127/100</f>
        <v>17.444598756113763</v>
      </c>
      <c r="AE127" s="18" cm="1">
        <f t="array" ref="AE127">Table2[marker]*'Asar-2081'!AI127/100</f>
        <v>0.42890386589438584</v>
      </c>
      <c r="AF127">
        <v>4</v>
      </c>
      <c r="AG127" s="1">
        <v>14</v>
      </c>
      <c r="AH127" s="1">
        <v>18</v>
      </c>
      <c r="AI127" cm="1">
        <f t="array" ref="AI127">'Asar-2081'!AH127/Table2[Total order]*100</f>
        <v>8.3606991402414392E-3</v>
      </c>
      <c r="AJ127" t="str">
        <v xml:space="preserve"> </v>
      </c>
      <c r="AK127" t="s">
        <v>419</v>
      </c>
      <c r="AL127" s="18">
        <f t="shared" si="2"/>
        <v>1177.4448409576637</v>
      </c>
      <c r="AM127" s="18">
        <v>4477.5</v>
      </c>
      <c r="AN127" s="18">
        <f t="shared" si="3"/>
        <v>3300.0551590423365</v>
      </c>
    </row>
    <row r="128" spans="1:40">
      <c r="A128" s="1"/>
      <c r="B128" s="1" t="s">
        <v>374</v>
      </c>
      <c r="C128" s="1"/>
      <c r="D128" s="1">
        <v>79</v>
      </c>
      <c r="E128" s="1">
        <v>355</v>
      </c>
      <c r="F128" s="1" t="s">
        <v>168</v>
      </c>
      <c r="G128" s="1" t="s">
        <v>419</v>
      </c>
      <c r="H128" s="1" t="s">
        <v>419</v>
      </c>
      <c r="I128" s="1" t="s">
        <v>419</v>
      </c>
      <c r="J128" s="1" t="s">
        <v>419</v>
      </c>
      <c r="K128" s="19" t="s">
        <v>419</v>
      </c>
      <c r="L128" s="1" t="s">
        <v>419</v>
      </c>
      <c r="M128" s="1" t="s">
        <v>419</v>
      </c>
      <c r="N128" s="1" t="s">
        <v>419</v>
      </c>
      <c r="O128" s="1">
        <v>1090</v>
      </c>
      <c r="P128" s="1" t="s">
        <v>419</v>
      </c>
      <c r="Q128" s="1"/>
      <c r="R128" s="19" t="s">
        <v>419</v>
      </c>
      <c r="S128" s="19">
        <v>19.718740446346683</v>
      </c>
      <c r="T128" s="18" t="s">
        <v>419</v>
      </c>
      <c r="U128" s="18" t="s">
        <v>419</v>
      </c>
      <c r="V128" s="18" cm="1">
        <f t="array" ref="V128">Table2[server charge]*'Asar-2081'!AI128/100</f>
        <v>4.1803495701207192</v>
      </c>
      <c r="W128" s="18" cm="1">
        <f t="array" ref="W128">Table2[DT roll charge]*'Asar-2081'!AI128/100</f>
        <v>10.650276599796557</v>
      </c>
      <c r="X128" s="18" cm="1">
        <f t="array" ref="X128">Table2[sms charge]*'Asar-2081'!AI128/100</f>
        <v>9.8238214897836897</v>
      </c>
      <c r="Y128" s="18" cm="1">
        <f t="array" ref="Y128">Table2[shipment sack]*'Asar-2081'!AI128/100</f>
        <v>10.799236389478525</v>
      </c>
      <c r="Z128" s="18" cm="1">
        <f t="array" ref="Z128">Table2[tape charge]*'Asar-2081'!AI128/100</f>
        <v>0.83606991402414377</v>
      </c>
      <c r="AA128" s="18" cm="1">
        <f t="array" ref="AA128">Table2[cable tie]*'Asar-2081'!AI128/100</f>
        <v>0.87787340972535111</v>
      </c>
      <c r="AB128" s="18" cm="1">
        <f t="array" ref="AB128">Table2[audit tax]*'Asar-2081'!AI128/100</f>
        <v>0.81516816617354027</v>
      </c>
      <c r="AC128" s="18" cm="1">
        <f t="array" ref="AC128">Table2[wada tax]*'Asar-2081'!AI128/100</f>
        <v>0.27457929426409589</v>
      </c>
      <c r="AD128" s="18" cm="1">
        <f t="array" ref="AD128">Table2[2 wheeler pickup fuel]*'Asar-2081'!AI128/100</f>
        <v>14.537165630094801</v>
      </c>
      <c r="AE128" s="18" cm="1">
        <f t="array" ref="AE128">Table2[marker]*'Asar-2081'!AI128/100</f>
        <v>0.3574198882453215</v>
      </c>
      <c r="AF128">
        <v>1</v>
      </c>
      <c r="AG128" s="1">
        <v>14</v>
      </c>
      <c r="AH128" s="1">
        <v>15</v>
      </c>
      <c r="AI128" cm="1">
        <f t="array" ref="AI128">'Asar-2081'!AH128/Table2[Total order]*100</f>
        <v>6.9672492835345318E-3</v>
      </c>
      <c r="AJ128" t="str">
        <v xml:space="preserve"> </v>
      </c>
      <c r="AK128" t="s">
        <v>419</v>
      </c>
      <c r="AL128" s="18">
        <f t="shared" si="2"/>
        <v>1162.8707007980538</v>
      </c>
      <c r="AM128" s="18">
        <v>3481.25</v>
      </c>
      <c r="AN128" s="18">
        <f t="shared" si="3"/>
        <v>2318.3792992019462</v>
      </c>
    </row>
    <row r="129" spans="1:40">
      <c r="A129" s="1" t="s">
        <v>293</v>
      </c>
      <c r="B129" s="1"/>
      <c r="C129" s="1"/>
      <c r="D129" s="1"/>
      <c r="E129" s="1">
        <v>69</v>
      </c>
      <c r="F129" s="1" t="s">
        <v>28</v>
      </c>
      <c r="G129" s="1" t="s">
        <v>422</v>
      </c>
      <c r="H129" s="1" t="s">
        <v>419</v>
      </c>
      <c r="I129" s="1" t="s">
        <v>419</v>
      </c>
      <c r="J129" s="1" t="s">
        <v>419</v>
      </c>
      <c r="K129" s="19">
        <v>1171.25</v>
      </c>
      <c r="L129" s="1">
        <v>8000</v>
      </c>
      <c r="M129" s="1">
        <v>640</v>
      </c>
      <c r="N129" s="1">
        <v>800</v>
      </c>
      <c r="O129" s="1">
        <v>70900</v>
      </c>
      <c r="P129" s="1" t="s">
        <v>419</v>
      </c>
      <c r="Q129" s="1"/>
      <c r="R129" s="19" t="s">
        <v>419</v>
      </c>
      <c r="S129" s="19">
        <v>800</v>
      </c>
      <c r="T129" s="18">
        <v>1860.334918689221</v>
      </c>
      <c r="U129" s="18">
        <v>16825.337631772491</v>
      </c>
      <c r="V129" s="18" cm="1">
        <f t="array" ref="V129">Table2[server charge]*'Asar-2081'!AI129/100</f>
        <v>337.49355529441272</v>
      </c>
      <c r="W129" s="18" cm="1">
        <f t="array" ref="W129">Table2[DT roll charge]*'Asar-2081'!AI129/100</f>
        <v>859.83233082357538</v>
      </c>
      <c r="X129" s="18" cm="1">
        <f t="array" ref="X129">Table2[sms charge]*'Asar-2081'!AI129/100</f>
        <v>793.10985494187003</v>
      </c>
      <c r="Y129" s="18" cm="1">
        <f t="array" ref="Y129">Table2[shipment sack]*'Asar-2081'!AI129/100</f>
        <v>871.85835117723298</v>
      </c>
      <c r="Z129" s="18" cm="1">
        <f t="array" ref="Z129">Table2[tape charge]*'Asar-2081'!AI129/100</f>
        <v>67.498711058882549</v>
      </c>
      <c r="AA129" s="18" cm="1">
        <f t="array" ref="AA129">Table2[cable tie]*'Asar-2081'!AI129/100</f>
        <v>70.873646611826672</v>
      </c>
      <c r="AB129" s="18" cm="1">
        <f t="array" ref="AB129">Table2[audit tax]*'Asar-2081'!AI129/100</f>
        <v>65.811243282410487</v>
      </c>
      <c r="AC129" s="18" cm="1">
        <f t="array" ref="AC129">Table2[wada tax]*'Asar-2081'!AI129/100</f>
        <v>22.167701690254674</v>
      </c>
      <c r="AD129" s="18" cm="1">
        <f t="array" ref="AD129">Table2[2 wheeler pickup fuel]*'Asar-2081'!AI129/100</f>
        <v>1173.6338385363204</v>
      </c>
      <c r="AE129" s="18" cm="1">
        <f t="array" ref="AE129">Table2[marker]*'Asar-2081'!AI129/100</f>
        <v>28.85569897767229</v>
      </c>
      <c r="AF129">
        <v>105</v>
      </c>
      <c r="AG129" s="1">
        <v>1106</v>
      </c>
      <c r="AH129" s="1">
        <v>1211</v>
      </c>
      <c r="AI129" cm="1">
        <f t="array" ref="AI129">'Asar-2081'!AH129/Table2[Total order]*100</f>
        <v>0.56248925882402123</v>
      </c>
      <c r="AJ129">
        <v>623</v>
      </c>
      <c r="AK129">
        <v>1.0182234207730652</v>
      </c>
      <c r="AL129" s="18">
        <f t="shared" si="2"/>
        <v>105288.05748285615</v>
      </c>
      <c r="AM129" s="18">
        <v>243165</v>
      </c>
      <c r="AN129" s="18">
        <f t="shared" si="3"/>
        <v>137876.94251714385</v>
      </c>
    </row>
    <row r="130" spans="1:40">
      <c r="A130" s="1" t="s">
        <v>28</v>
      </c>
      <c r="B130" s="1" t="s">
        <v>374</v>
      </c>
      <c r="C130" s="1">
        <v>69</v>
      </c>
      <c r="D130" s="1">
        <v>74</v>
      </c>
      <c r="E130" s="1">
        <v>167</v>
      </c>
      <c r="F130" s="1" t="s">
        <v>169</v>
      </c>
      <c r="G130" s="1" t="s">
        <v>422</v>
      </c>
      <c r="H130" s="1" t="s">
        <v>419</v>
      </c>
      <c r="I130" s="1" t="s">
        <v>419</v>
      </c>
      <c r="J130" s="1" t="s">
        <v>419</v>
      </c>
      <c r="K130" s="19" t="s">
        <v>419</v>
      </c>
      <c r="L130" s="1" t="s">
        <v>419</v>
      </c>
      <c r="M130" s="1" t="s">
        <v>419</v>
      </c>
      <c r="N130" s="1" t="s">
        <v>419</v>
      </c>
      <c r="O130" s="1">
        <v>27940</v>
      </c>
      <c r="P130" s="1" t="s">
        <v>419</v>
      </c>
      <c r="Q130" s="1"/>
      <c r="R130" s="19" t="s">
        <v>419</v>
      </c>
      <c r="S130" s="19" t="s">
        <v>419</v>
      </c>
      <c r="T130" s="18" t="s">
        <v>419</v>
      </c>
      <c r="U130" s="18" t="s">
        <v>419</v>
      </c>
      <c r="V130" s="18" cm="1">
        <f t="array" ref="V130">Table2[server charge]*'Asar-2081'!AI130/100</f>
        <v>127.91869684569401</v>
      </c>
      <c r="W130" s="18" cm="1">
        <f t="array" ref="W130">Table2[DT roll charge]*'Asar-2081'!AI130/100</f>
        <v>325.89846395377464</v>
      </c>
      <c r="X130" s="18" cm="1">
        <f t="array" ref="X130">Table2[sms charge]*'Asar-2081'!AI130/100</f>
        <v>300.60893758738092</v>
      </c>
      <c r="Y130" s="18" cm="1">
        <f t="array" ref="Y130">Table2[shipment sack]*'Asar-2081'!AI130/100</f>
        <v>330.45663351804285</v>
      </c>
      <c r="Z130" s="18" cm="1">
        <f t="array" ref="Z130">Table2[tape charge]*'Asar-2081'!AI130/100</f>
        <v>25.583739369138801</v>
      </c>
      <c r="AA130" s="18" cm="1">
        <f t="array" ref="AA130">Table2[cable tie]*'Asar-2081'!AI130/100</f>
        <v>26.862926337595745</v>
      </c>
      <c r="AB130" s="18" cm="1">
        <f t="array" ref="AB130">Table2[audit tax]*'Asar-2081'!AI130/100</f>
        <v>24.944145884910334</v>
      </c>
      <c r="AC130" s="18" cm="1">
        <f t="array" ref="AC130">Table2[wada tax]*'Asar-2081'!AI130/100</f>
        <v>8.4021264044813364</v>
      </c>
      <c r="AD130" s="18" cm="1">
        <f t="array" ref="AD130">Table2[2 wheeler pickup fuel]*'Asar-2081'!AI130/100</f>
        <v>444.83726828090096</v>
      </c>
      <c r="AE130" s="18" cm="1">
        <f t="array" ref="AE130">Table2[marker]*'Asar-2081'!AI130/100</f>
        <v>10.93704858030684</v>
      </c>
      <c r="AF130">
        <v>46</v>
      </c>
      <c r="AG130" s="1">
        <v>413</v>
      </c>
      <c r="AH130" s="1">
        <v>459</v>
      </c>
      <c r="AI130" cm="1">
        <f t="array" ref="AI130">'Asar-2081'!AH130/Table2[Total order]*100</f>
        <v>0.2131978280761567</v>
      </c>
      <c r="AJ130" t="str">
        <v xml:space="preserve"> </v>
      </c>
      <c r="AK130" t="s">
        <v>419</v>
      </c>
      <c r="AL130" s="18">
        <f t="shared" si="2"/>
        <v>29566.449986762229</v>
      </c>
      <c r="AM130" s="18">
        <v>93767.5</v>
      </c>
      <c r="AN130" s="18">
        <f t="shared" si="3"/>
        <v>64201.050013237771</v>
      </c>
    </row>
    <row r="131" spans="1:40">
      <c r="A131" s="1" t="s">
        <v>293</v>
      </c>
      <c r="B131" s="1"/>
      <c r="C131" s="1"/>
      <c r="D131" s="1"/>
      <c r="E131" s="1">
        <v>70</v>
      </c>
      <c r="F131" s="1" t="s">
        <v>29</v>
      </c>
      <c r="G131" s="1" t="s">
        <v>419</v>
      </c>
      <c r="H131" s="1" t="s">
        <v>419</v>
      </c>
      <c r="I131" s="1" t="s">
        <v>419</v>
      </c>
      <c r="J131" s="1" t="s">
        <v>485</v>
      </c>
      <c r="K131" s="19">
        <v>2000.3999999999942</v>
      </c>
      <c r="L131" s="1" t="s">
        <v>419</v>
      </c>
      <c r="M131" s="1">
        <v>1000</v>
      </c>
      <c r="N131" s="1">
        <v>681</v>
      </c>
      <c r="O131" s="1">
        <v>121340</v>
      </c>
      <c r="P131" s="1">
        <v>1300</v>
      </c>
      <c r="Q131" s="1"/>
      <c r="R131" s="19" t="s">
        <v>419</v>
      </c>
      <c r="S131" s="19">
        <v>3448.3981204613415</v>
      </c>
      <c r="T131" s="18" t="s">
        <v>419</v>
      </c>
      <c r="U131" s="18" t="s">
        <v>419</v>
      </c>
      <c r="V131" s="18" cm="1">
        <f t="array" ref="V131">Table2[server charge]*'Asar-2081'!AI131/100</f>
        <v>633.74099483030102</v>
      </c>
      <c r="W131" s="18" cm="1">
        <f t="array" ref="W131">Table2[DT roll charge]*'Asar-2081'!AI131/100</f>
        <v>1614.5819325291582</v>
      </c>
      <c r="X131" s="18" cm="1">
        <f t="array" ref="X131">Table2[sms charge]*'Asar-2081'!AI131/100</f>
        <v>1489.2913378512076</v>
      </c>
      <c r="Y131" s="18" cm="1">
        <f t="array" ref="Y131">Table2[shipment sack]*'Asar-2081'!AI131/100</f>
        <v>1637.1642366449444</v>
      </c>
      <c r="Z131" s="18" cm="1">
        <f t="array" ref="Z131">Table2[tape charge]*'Asar-2081'!AI131/100</f>
        <v>126.74819896606022</v>
      </c>
      <c r="AA131" s="18" cm="1">
        <f t="array" ref="AA131">Table2[cable tie]*'Asar-2081'!AI131/100</f>
        <v>133.08560891436321</v>
      </c>
      <c r="AB131" s="18" cm="1">
        <f t="array" ref="AB131">Table2[audit tax]*'Asar-2081'!AI131/100</f>
        <v>123.57949399190871</v>
      </c>
      <c r="AC131" s="18" cm="1">
        <f t="array" ref="AC131">Table2[wada tax]*'Asar-2081'!AI131/100</f>
        <v>41.626221010436936</v>
      </c>
      <c r="AD131" s="18" cm="1">
        <f t="array" ref="AD131">Table2[2 wheeler pickup fuel]*'Asar-2081'!AI131/100</f>
        <v>2203.8343095223718</v>
      </c>
      <c r="AE131" s="18" cm="1">
        <f t="array" ref="AE131">Table2[marker]*'Asar-2081'!AI131/100</f>
        <v>54.184855057990745</v>
      </c>
      <c r="AF131">
        <v>315</v>
      </c>
      <c r="AG131" s="1">
        <v>1959</v>
      </c>
      <c r="AH131" s="1">
        <v>2274</v>
      </c>
      <c r="AI131" cm="1">
        <f t="array" ref="AI131">'Asar-2081'!AH131/Table2[Total order]*100</f>
        <v>1.0562349913838351</v>
      </c>
      <c r="AJ131" t="str">
        <v xml:space="preserve"> </v>
      </c>
      <c r="AK131" t="s">
        <v>419</v>
      </c>
      <c r="AL131" s="18">
        <f t="shared" ref="AL131:AL194" si="4">SUM(K131:AE131)</f>
        <v>137827.63530978007</v>
      </c>
      <c r="AM131" s="18">
        <v>445030</v>
      </c>
      <c r="AN131" s="18">
        <f t="shared" ref="AN131:AN194" si="5">AM131-AL131</f>
        <v>307202.36469021993</v>
      </c>
    </row>
    <row r="132" spans="1:40">
      <c r="A132" s="1" t="s">
        <v>29</v>
      </c>
      <c r="B132" s="1" t="s">
        <v>374</v>
      </c>
      <c r="C132" s="1">
        <v>70</v>
      </c>
      <c r="D132" s="1">
        <v>81</v>
      </c>
      <c r="E132" s="1">
        <v>17</v>
      </c>
      <c r="F132" s="1" t="s">
        <v>170</v>
      </c>
      <c r="G132" s="1" t="s">
        <v>419</v>
      </c>
      <c r="H132" s="1" t="s">
        <v>419</v>
      </c>
      <c r="I132" s="1" t="s">
        <v>419</v>
      </c>
      <c r="J132" s="1" t="s">
        <v>485</v>
      </c>
      <c r="K132" s="19" t="s">
        <v>419</v>
      </c>
      <c r="L132" s="1" t="s">
        <v>419</v>
      </c>
      <c r="M132" s="1" t="s">
        <v>419</v>
      </c>
      <c r="N132" s="1">
        <v>400</v>
      </c>
      <c r="O132" s="1">
        <v>27150</v>
      </c>
      <c r="P132" s="1">
        <v>1300</v>
      </c>
      <c r="Q132" s="1"/>
      <c r="R132" s="19" t="s">
        <v>419</v>
      </c>
      <c r="S132" s="19">
        <v>350</v>
      </c>
      <c r="T132" s="18" t="s">
        <v>419</v>
      </c>
      <c r="U132" s="18" t="s">
        <v>419</v>
      </c>
      <c r="V132" s="18" cm="1">
        <f t="array" ref="V132">Table2[server charge]*'Asar-2081'!AI132/100</f>
        <v>99.213629797531738</v>
      </c>
      <c r="W132" s="18" cm="1">
        <f t="array" ref="W132">Table2[DT roll charge]*'Asar-2081'!AI132/100</f>
        <v>252.76656463517165</v>
      </c>
      <c r="X132" s="18" cm="1">
        <f t="array" ref="X132">Table2[sms charge]*'Asar-2081'!AI132/100</f>
        <v>233.1520300241996</v>
      </c>
      <c r="Y132" s="18" cm="1">
        <f t="array" ref="Y132">Table2[shipment sack]*'Asar-2081'!AI132/100</f>
        <v>256.30187697695698</v>
      </c>
      <c r="Z132" s="18" cm="1">
        <f t="array" ref="Z132">Table2[tape charge]*'Asar-2081'!AI132/100</f>
        <v>19.84272595950635</v>
      </c>
      <c r="AA132" s="18" cm="1">
        <f t="array" ref="AA132">Table2[cable tie]*'Asar-2081'!AI132/100</f>
        <v>20.834862257481667</v>
      </c>
      <c r="AB132" s="18" cm="1">
        <f t="array" ref="AB132">Table2[audit tax]*'Asar-2081'!AI132/100</f>
        <v>19.346657810518693</v>
      </c>
      <c r="AC132" s="18" cm="1">
        <f t="array" ref="AC132">Table2[wada tax]*'Asar-2081'!AI132/100</f>
        <v>6.5166819172012103</v>
      </c>
      <c r="AD132" s="18" cm="1">
        <f t="array" ref="AD132">Table2[2 wheeler pickup fuel]*'Asar-2081'!AI132/100</f>
        <v>345.01539762091664</v>
      </c>
      <c r="AE132" s="18" cm="1">
        <f t="array" ref="AE132">Table2[marker]*'Asar-2081'!AI132/100</f>
        <v>8.4827653476889644</v>
      </c>
      <c r="AF132">
        <v>71</v>
      </c>
      <c r="AG132" s="1">
        <v>285</v>
      </c>
      <c r="AH132" s="1">
        <v>356</v>
      </c>
      <c r="AI132" cm="1">
        <f t="array" ref="AI132">'Asar-2081'!AH132/Table2[Total order]*100</f>
        <v>0.16535604966255291</v>
      </c>
      <c r="AJ132" t="str">
        <v xml:space="preserve"> </v>
      </c>
      <c r="AK132" t="s">
        <v>419</v>
      </c>
      <c r="AL132" s="18">
        <f t="shared" si="4"/>
        <v>30461.47319234717</v>
      </c>
      <c r="AM132" s="18">
        <v>84160</v>
      </c>
      <c r="AN132" s="18">
        <f t="shared" si="5"/>
        <v>53698.52680765283</v>
      </c>
    </row>
    <row r="133" spans="1:40">
      <c r="A133" s="1"/>
      <c r="B133" s="1" t="s">
        <v>374</v>
      </c>
      <c r="C133" s="1"/>
      <c r="D133" s="1">
        <v>81</v>
      </c>
      <c r="E133" s="1">
        <v>245</v>
      </c>
      <c r="F133" s="1" t="s">
        <v>171</v>
      </c>
      <c r="G133" s="1" t="s">
        <v>419</v>
      </c>
      <c r="H133" s="1" t="s">
        <v>419</v>
      </c>
      <c r="I133" s="1" t="s">
        <v>419</v>
      </c>
      <c r="J133" s="1" t="s">
        <v>485</v>
      </c>
      <c r="K133" s="19" t="s">
        <v>419</v>
      </c>
      <c r="L133" s="1" t="s">
        <v>419</v>
      </c>
      <c r="M133" s="1" t="s">
        <v>419</v>
      </c>
      <c r="N133" s="1" t="s">
        <v>419</v>
      </c>
      <c r="O133" s="1">
        <v>3985</v>
      </c>
      <c r="P133" s="1" t="s">
        <v>419</v>
      </c>
      <c r="Q133" s="1"/>
      <c r="R133" s="19" t="s">
        <v>419</v>
      </c>
      <c r="S133" s="19">
        <v>101.60187953865869</v>
      </c>
      <c r="T133" s="18" t="s">
        <v>419</v>
      </c>
      <c r="U133" s="18" t="s">
        <v>419</v>
      </c>
      <c r="V133" s="18" cm="1">
        <f t="array" ref="V133">Table2[server charge]*'Asar-2081'!AI133/100</f>
        <v>18.672228079872546</v>
      </c>
      <c r="W133" s="18" cm="1">
        <f t="array" ref="W133">Table2[DT roll charge]*'Asar-2081'!AI133/100</f>
        <v>47.571235479091285</v>
      </c>
      <c r="X133" s="18" cm="1">
        <f t="array" ref="X133">Table2[sms charge]*'Asar-2081'!AI133/100</f>
        <v>43.879735987700478</v>
      </c>
      <c r="Y133" s="18" cm="1">
        <f t="array" ref="Y133">Table2[shipment sack]*'Asar-2081'!AI133/100</f>
        <v>48.236589206337413</v>
      </c>
      <c r="Z133" s="18" cm="1">
        <f t="array" ref="Z133">Table2[tape charge]*'Asar-2081'!AI133/100</f>
        <v>3.7344456159745092</v>
      </c>
      <c r="AA133" s="18" cm="1">
        <f t="array" ref="AA133">Table2[cable tie]*'Asar-2081'!AI133/100</f>
        <v>3.9211678967732349</v>
      </c>
      <c r="AB133" s="18" cm="1">
        <f t="array" ref="AB133">Table2[audit tax]*'Asar-2081'!AI133/100</f>
        <v>3.6410844755751466</v>
      </c>
      <c r="AC133" s="18" cm="1">
        <f t="array" ref="AC133">Table2[wada tax]*'Asar-2081'!AI133/100</f>
        <v>1.226454181046295</v>
      </c>
      <c r="AD133" s="18" cm="1">
        <f t="array" ref="AD133">Table2[2 wheeler pickup fuel]*'Asar-2081'!AI133/100</f>
        <v>64.932673147756773</v>
      </c>
      <c r="AE133" s="18" cm="1">
        <f t="array" ref="AE133">Table2[marker]*'Asar-2081'!AI133/100</f>
        <v>1.5964755008291027</v>
      </c>
      <c r="AF133">
        <v>9</v>
      </c>
      <c r="AG133" s="1">
        <v>58</v>
      </c>
      <c r="AH133" s="1">
        <v>67</v>
      </c>
      <c r="AI133" cm="1">
        <f t="array" ref="AI133">'Asar-2081'!AH133/Table2[Total order]*100</f>
        <v>3.112038013312091E-2</v>
      </c>
      <c r="AJ133" t="str">
        <v xml:space="preserve"> </v>
      </c>
      <c r="AK133" t="s">
        <v>419</v>
      </c>
      <c r="AL133" s="18">
        <f t="shared" si="4"/>
        <v>4324.0139691096156</v>
      </c>
      <c r="AM133" s="18">
        <v>17842.5</v>
      </c>
      <c r="AN133" s="18">
        <f t="shared" si="5"/>
        <v>13518.486030890384</v>
      </c>
    </row>
    <row r="134" spans="1:40">
      <c r="A134" s="1"/>
      <c r="B134" s="1" t="s">
        <v>374</v>
      </c>
      <c r="C134" s="1"/>
      <c r="D134" s="1">
        <v>81</v>
      </c>
      <c r="E134" s="1">
        <v>95</v>
      </c>
      <c r="F134" s="1" t="s">
        <v>172</v>
      </c>
      <c r="G134" s="1" t="s">
        <v>419</v>
      </c>
      <c r="H134" s="1" t="s">
        <v>470</v>
      </c>
      <c r="I134" s="1" t="s">
        <v>419</v>
      </c>
      <c r="J134" s="1" t="s">
        <v>419</v>
      </c>
      <c r="K134" s="19" t="s">
        <v>419</v>
      </c>
      <c r="L134" s="1" t="s">
        <v>419</v>
      </c>
      <c r="M134" s="1" t="s">
        <v>419</v>
      </c>
      <c r="N134" s="1">
        <v>400</v>
      </c>
      <c r="O134" s="1">
        <v>13950</v>
      </c>
      <c r="P134" s="1" t="s">
        <v>419</v>
      </c>
      <c r="Q134" s="1"/>
      <c r="R134" s="19" t="s">
        <v>419</v>
      </c>
      <c r="S134" s="19">
        <v>900</v>
      </c>
      <c r="T134" s="18" t="s">
        <v>419</v>
      </c>
      <c r="U134" s="18" t="s">
        <v>419</v>
      </c>
      <c r="V134" s="18" cm="1">
        <f t="array" ref="V134">Table2[server charge]*'Asar-2081'!AI134/100</f>
        <v>57.688824067665927</v>
      </c>
      <c r="W134" s="18" cm="1">
        <f t="array" ref="W134">Table2[DT roll charge]*'Asar-2081'!AI134/100</f>
        <v>146.97381707719248</v>
      </c>
      <c r="X134" s="18" cm="1">
        <f t="array" ref="X134">Table2[sms charge]*'Asar-2081'!AI134/100</f>
        <v>135.56873655901492</v>
      </c>
      <c r="Y134" s="18" cm="1">
        <f t="array" ref="Y134">Table2[shipment sack]*'Asar-2081'!AI134/100</f>
        <v>149.02946217480365</v>
      </c>
      <c r="Z134" s="18" cm="1">
        <f t="array" ref="Z134">Table2[tape charge]*'Asar-2081'!AI134/100</f>
        <v>11.537764813533185</v>
      </c>
      <c r="AA134" s="18" cm="1">
        <f t="array" ref="AA134">Table2[cable tie]*'Asar-2081'!AI134/100</f>
        <v>12.114653054209844</v>
      </c>
      <c r="AB134" s="18" cm="1">
        <f t="array" ref="AB134">Table2[audit tax]*'Asar-2081'!AI134/100</f>
        <v>11.249320693194854</v>
      </c>
      <c r="AC134" s="18" cm="1">
        <f t="array" ref="AC134">Table2[wada tax]*'Asar-2081'!AI134/100</f>
        <v>3.7891942608445235</v>
      </c>
      <c r="AD134" s="18" cm="1">
        <f t="array" ref="AD134">Table2[2 wheeler pickup fuel]*'Asar-2081'!AI134/100</f>
        <v>200.61288569530825</v>
      </c>
      <c r="AE134" s="18" cm="1">
        <f t="array" ref="AE134">Table2[marker]*'Asar-2081'!AI134/100</f>
        <v>4.9323944577854366</v>
      </c>
      <c r="AF134">
        <v>64</v>
      </c>
      <c r="AG134" s="1">
        <v>143</v>
      </c>
      <c r="AH134" s="1">
        <v>207</v>
      </c>
      <c r="AI134" cm="1">
        <f t="array" ref="AI134">'Asar-2081'!AH134/Table2[Total order]*100</f>
        <v>9.6148040112776542E-2</v>
      </c>
      <c r="AJ134" t="str">
        <v xml:space="preserve"> </v>
      </c>
      <c r="AK134" t="s">
        <v>419</v>
      </c>
      <c r="AL134" s="18">
        <f t="shared" si="4"/>
        <v>15983.497052853549</v>
      </c>
      <c r="AM134" s="18">
        <v>60203</v>
      </c>
      <c r="AN134" s="18">
        <f t="shared" si="5"/>
        <v>44219.502947146451</v>
      </c>
    </row>
    <row r="135" spans="1:40">
      <c r="A135" s="1" t="s">
        <v>293</v>
      </c>
      <c r="B135" s="1"/>
      <c r="C135" s="1"/>
      <c r="D135" s="1"/>
      <c r="E135" s="1">
        <v>71</v>
      </c>
      <c r="F135" s="1" t="s">
        <v>30</v>
      </c>
      <c r="G135" s="1" t="s">
        <v>419</v>
      </c>
      <c r="H135" s="1" t="s">
        <v>419</v>
      </c>
      <c r="I135" s="1" t="s">
        <v>419</v>
      </c>
      <c r="J135" s="1" t="s">
        <v>419</v>
      </c>
      <c r="K135" s="19">
        <v>933.61000000000058</v>
      </c>
      <c r="L135" s="1">
        <v>3500</v>
      </c>
      <c r="M135" s="1" t="s">
        <v>419</v>
      </c>
      <c r="N135" s="1">
        <v>681</v>
      </c>
      <c r="O135" s="1">
        <v>40625</v>
      </c>
      <c r="P135" s="1" t="s">
        <v>419</v>
      </c>
      <c r="Q135" s="1"/>
      <c r="R135" s="19" t="s">
        <v>419</v>
      </c>
      <c r="S135" s="19">
        <v>387.6056338028169</v>
      </c>
      <c r="T135" s="18">
        <v>1107.8398953991991</v>
      </c>
      <c r="U135" s="18">
        <v>10019.583084089238</v>
      </c>
      <c r="V135" s="18" cm="1">
        <f t="array" ref="V135">Table2[server charge]*'Asar-2081'!AI135/100</f>
        <v>191.7387002828703</v>
      </c>
      <c r="W135" s="18" cm="1">
        <f t="array" ref="W135">Table2[DT roll charge]*'Asar-2081'!AI135/100</f>
        <v>488.49268671066869</v>
      </c>
      <c r="X135" s="18" cm="1">
        <f t="array" ref="X135">Table2[sms charge]*'Asar-2081'!AI135/100</f>
        <v>450.58594566474522</v>
      </c>
      <c r="Y135" s="18" cm="1">
        <f t="array" ref="Y135">Table2[shipment sack]*'Asar-2081'!AI135/100</f>
        <v>495.32497573074835</v>
      </c>
      <c r="Z135" s="18" cm="1">
        <f t="array" ref="Z135">Table2[tape charge]*'Asar-2081'!AI135/100</f>
        <v>38.347740056574061</v>
      </c>
      <c r="AA135" s="18" cm="1">
        <f t="array" ref="AA135">Table2[cable tie]*'Asar-2081'!AI135/100</f>
        <v>40.265127059402765</v>
      </c>
      <c r="AB135" s="18" cm="1">
        <f t="array" ref="AB135">Table2[audit tax]*'Asar-2081'!AI135/100</f>
        <v>37.389046555159709</v>
      </c>
      <c r="AC135" s="18" cm="1">
        <f t="array" ref="AC135">Table2[wada tax]*'Asar-2081'!AI135/100</f>
        <v>12.594036963579866</v>
      </c>
      <c r="AD135" s="18" cm="1">
        <f t="array" ref="AD135">Table2[2 wheeler pickup fuel]*'Asar-2081'!AI135/100</f>
        <v>666.77133023368151</v>
      </c>
      <c r="AE135" s="18" cm="1">
        <f t="array" ref="AE135">Table2[marker]*'Asar-2081'!AI135/100</f>
        <v>16.393658874185412</v>
      </c>
      <c r="AF135">
        <v>53</v>
      </c>
      <c r="AG135" s="1">
        <v>635</v>
      </c>
      <c r="AH135" s="1">
        <v>688</v>
      </c>
      <c r="AI135" cm="1">
        <f t="array" ref="AI135">'Asar-2081'!AH135/Table2[Total order]*100</f>
        <v>0.31956450047145052</v>
      </c>
      <c r="AJ135">
        <v>371</v>
      </c>
      <c r="AK135">
        <v>0.60635776742665681</v>
      </c>
      <c r="AL135" s="18">
        <f t="shared" si="4"/>
        <v>59692.541861422862</v>
      </c>
      <c r="AM135" s="18">
        <v>151612.75</v>
      </c>
      <c r="AN135" s="18">
        <f t="shared" si="5"/>
        <v>91920.208138577145</v>
      </c>
    </row>
    <row r="136" spans="1:40">
      <c r="A136" s="1" t="s">
        <v>30</v>
      </c>
      <c r="B136" s="1" t="s">
        <v>374</v>
      </c>
      <c r="C136" s="1">
        <v>71</v>
      </c>
      <c r="D136" s="1">
        <v>92</v>
      </c>
      <c r="E136" s="1">
        <v>275</v>
      </c>
      <c r="F136" s="1" t="s">
        <v>173</v>
      </c>
      <c r="G136" s="1" t="s">
        <v>419</v>
      </c>
      <c r="H136" s="1" t="s">
        <v>419</v>
      </c>
      <c r="I136" s="1" t="s">
        <v>419</v>
      </c>
      <c r="J136" s="1" t="s">
        <v>419</v>
      </c>
      <c r="K136" s="19" t="s">
        <v>419</v>
      </c>
      <c r="L136" s="1" t="s">
        <v>419</v>
      </c>
      <c r="M136" s="1" t="s">
        <v>419</v>
      </c>
      <c r="N136" s="1" t="s">
        <v>419</v>
      </c>
      <c r="O136" s="1">
        <v>1575</v>
      </c>
      <c r="P136" s="1" t="s">
        <v>419</v>
      </c>
      <c r="Q136" s="1"/>
      <c r="R136" s="19" t="s">
        <v>419</v>
      </c>
      <c r="S136" s="19">
        <v>12.394366197183098</v>
      </c>
      <c r="T136" s="18" t="s">
        <v>419</v>
      </c>
      <c r="U136" s="18" t="s">
        <v>419</v>
      </c>
      <c r="V136" s="18" cm="1">
        <f t="array" ref="V136">Table2[server charge]*'Asar-2081'!AI136/100</f>
        <v>6.131179369510388</v>
      </c>
      <c r="W136" s="18" cm="1">
        <f t="array" ref="W136">Table2[DT roll charge]*'Asar-2081'!AI136/100</f>
        <v>15.620405679701616</v>
      </c>
      <c r="X136" s="18" cm="1">
        <f t="array" ref="X136">Table2[sms charge]*'Asar-2081'!AI136/100</f>
        <v>14.408271518349411</v>
      </c>
      <c r="Y136" s="18" cm="1">
        <f t="array" ref="Y136">Table2[shipment sack]*'Asar-2081'!AI136/100</f>
        <v>15.838880037901836</v>
      </c>
      <c r="Z136" s="18" cm="1">
        <f t="array" ref="Z136">Table2[tape charge]*'Asar-2081'!AI136/100</f>
        <v>1.2262358739020776</v>
      </c>
      <c r="AA136" s="18" cm="1">
        <f t="array" ref="AA136">Table2[cable tie]*'Asar-2081'!AI136/100</f>
        <v>1.2875476675971813</v>
      </c>
      <c r="AB136" s="18" cm="1">
        <f t="array" ref="AB136">Table2[audit tax]*'Asar-2081'!AI136/100</f>
        <v>1.1955799770545257</v>
      </c>
      <c r="AC136" s="18" cm="1">
        <f t="array" ref="AC136">Table2[wada tax]*'Asar-2081'!AI136/100</f>
        <v>0.40271629825400729</v>
      </c>
      <c r="AD136" s="18" cm="1">
        <f t="array" ref="AD136">Table2[2 wheeler pickup fuel]*'Asar-2081'!AI136/100</f>
        <v>21.321176257472374</v>
      </c>
      <c r="AE136" s="18" cm="1">
        <f t="array" ref="AE136">Table2[marker]*'Asar-2081'!AI136/100</f>
        <v>0.52421583609313815</v>
      </c>
      <c r="AF136">
        <v>1</v>
      </c>
      <c r="AG136" s="1">
        <v>21</v>
      </c>
      <c r="AH136" s="1">
        <v>22</v>
      </c>
      <c r="AI136" cm="1">
        <f t="array" ref="AI136">'Asar-2081'!AH136/Table2[Total order]*100</f>
        <v>1.0218632282517313E-2</v>
      </c>
      <c r="AJ136" t="str">
        <v xml:space="preserve"> </v>
      </c>
      <c r="AK136" t="s">
        <v>419</v>
      </c>
      <c r="AL136" s="18">
        <f t="shared" si="4"/>
        <v>1665.3505747130198</v>
      </c>
      <c r="AM136" s="18">
        <v>6347.5</v>
      </c>
      <c r="AN136" s="18">
        <f t="shared" si="5"/>
        <v>4682.1494252869797</v>
      </c>
    </row>
    <row r="137" spans="1:40">
      <c r="A137" s="1" t="s">
        <v>293</v>
      </c>
      <c r="B137" s="1"/>
      <c r="C137" s="1"/>
      <c r="D137" s="1"/>
      <c r="E137" s="1">
        <v>72</v>
      </c>
      <c r="F137" s="1" t="s">
        <v>31</v>
      </c>
      <c r="G137" s="1" t="s">
        <v>422</v>
      </c>
      <c r="H137" s="1" t="s">
        <v>419</v>
      </c>
      <c r="I137" s="1" t="s">
        <v>419</v>
      </c>
      <c r="J137" s="1" t="s">
        <v>419</v>
      </c>
      <c r="K137" s="19">
        <v>2241.7000000000116</v>
      </c>
      <c r="L137" s="1">
        <v>10500</v>
      </c>
      <c r="M137" s="1">
        <v>5001</v>
      </c>
      <c r="N137" s="1">
        <v>800</v>
      </c>
      <c r="O137" s="1">
        <v>73220</v>
      </c>
      <c r="P137" s="1">
        <v>5300</v>
      </c>
      <c r="Q137" s="1"/>
      <c r="R137" s="19" t="s">
        <v>419</v>
      </c>
      <c r="S137" s="19">
        <v>2277.9720279720277</v>
      </c>
      <c r="T137" s="18">
        <v>2269.429435319114</v>
      </c>
      <c r="U137" s="18">
        <v>20525.291493012992</v>
      </c>
      <c r="V137" s="18" cm="1">
        <f t="array" ref="V137">Table2[server charge]*'Asar-2081'!AI137/100</f>
        <v>363.13303265781985</v>
      </c>
      <c r="W137" s="18" cm="1">
        <f t="array" ref="W137">Table2[DT roll charge]*'Asar-2081'!AI137/100</f>
        <v>925.15402730232756</v>
      </c>
      <c r="X137" s="18" cm="1">
        <f t="array" ref="X137">Table2[sms charge]*'Asar-2081'!AI137/100</f>
        <v>853.36262674587658</v>
      </c>
      <c r="Y137" s="18" cm="1">
        <f t="array" ref="Y137">Table2[shipment sack]*'Asar-2081'!AI137/100</f>
        <v>938.09366769936798</v>
      </c>
      <c r="Z137" s="18" cm="1">
        <f t="array" ref="Z137">Table2[tape charge]*'Asar-2081'!AI137/100</f>
        <v>72.626606531563965</v>
      </c>
      <c r="AA137" s="18" cm="1">
        <f t="array" ref="AA137">Table2[cable tie]*'Asar-2081'!AI137/100</f>
        <v>76.257936858142159</v>
      </c>
      <c r="AB137" s="18" cm="1">
        <f t="array" ref="AB137">Table2[audit tax]*'Asar-2081'!AI137/100</f>
        <v>70.810941368274868</v>
      </c>
      <c r="AC137" s="18" cm="1">
        <f t="array" ref="AC137">Table2[wada tax]*'Asar-2081'!AI137/100</f>
        <v>23.8517880284078</v>
      </c>
      <c r="AD137" s="18" cm="1">
        <f t="array" ref="AD137">Table2[2 wheeler pickup fuel]*'Asar-2081'!AI137/100</f>
        <v>1262.7951210675685</v>
      </c>
      <c r="AE137" s="18" cm="1">
        <f t="array" ref="AE137">Table2[marker]*'Asar-2081'!AI137/100</f>
        <v>31.047874292243595</v>
      </c>
      <c r="AF137">
        <v>179</v>
      </c>
      <c r="AG137" s="1">
        <v>1124</v>
      </c>
      <c r="AH137" s="1">
        <v>1303</v>
      </c>
      <c r="AI137" cm="1">
        <f t="array" ref="AI137">'Asar-2081'!AH137/Table2[Total order]*100</f>
        <v>0.60522172109636641</v>
      </c>
      <c r="AJ137">
        <v>760</v>
      </c>
      <c r="AK137">
        <v>1.2421345100923429</v>
      </c>
      <c r="AL137" s="18">
        <f t="shared" si="4"/>
        <v>126752.5265788557</v>
      </c>
      <c r="AM137" s="18">
        <v>258627.5</v>
      </c>
      <c r="AN137" s="18">
        <f t="shared" si="5"/>
        <v>131874.9734211443</v>
      </c>
    </row>
    <row r="138" spans="1:40">
      <c r="A138" s="1" t="s">
        <v>31</v>
      </c>
      <c r="B138" s="1" t="s">
        <v>374</v>
      </c>
      <c r="C138" s="1">
        <v>72</v>
      </c>
      <c r="D138" s="1">
        <v>49</v>
      </c>
      <c r="E138" s="1">
        <v>207</v>
      </c>
      <c r="F138" s="1" t="s">
        <v>174</v>
      </c>
      <c r="G138" s="1" t="s">
        <v>422</v>
      </c>
      <c r="H138" s="1" t="s">
        <v>419</v>
      </c>
      <c r="I138" s="1" t="s">
        <v>419</v>
      </c>
      <c r="J138" s="1" t="s">
        <v>419</v>
      </c>
      <c r="K138" s="19" t="s">
        <v>419</v>
      </c>
      <c r="L138" s="1">
        <v>3450</v>
      </c>
      <c r="M138" s="1" t="s">
        <v>419</v>
      </c>
      <c r="N138" s="1">
        <v>500</v>
      </c>
      <c r="O138" s="1">
        <v>35400</v>
      </c>
      <c r="P138" s="1">
        <v>1062.5</v>
      </c>
      <c r="Q138" s="1"/>
      <c r="R138" s="19" t="s">
        <v>419</v>
      </c>
      <c r="S138" s="19">
        <v>769.23076923076917</v>
      </c>
      <c r="T138" s="18" t="s">
        <v>419</v>
      </c>
      <c r="U138" s="18" t="s">
        <v>419</v>
      </c>
      <c r="V138" s="18" cm="1">
        <f t="array" ref="V138">Table2[server charge]*'Asar-2081'!AI138/100</f>
        <v>122.62358739020776</v>
      </c>
      <c r="W138" s="18" cm="1">
        <f t="array" ref="W138">Table2[DT roll charge]*'Asar-2081'!AI138/100</f>
        <v>312.40811359403233</v>
      </c>
      <c r="X138" s="18" cm="1">
        <f t="array" ref="X138">Table2[sms charge]*'Asar-2081'!AI138/100</f>
        <v>288.16543036698823</v>
      </c>
      <c r="Y138" s="18" cm="1">
        <f t="array" ref="Y138">Table2[shipment sack]*'Asar-2081'!AI138/100</f>
        <v>316.77760075803673</v>
      </c>
      <c r="Z138" s="18" cm="1">
        <f t="array" ref="Z138">Table2[tape charge]*'Asar-2081'!AI138/100</f>
        <v>24.524717478041552</v>
      </c>
      <c r="AA138" s="18" cm="1">
        <f t="array" ref="AA138">Table2[cable tie]*'Asar-2081'!AI138/100</f>
        <v>25.750953351943632</v>
      </c>
      <c r="AB138" s="18" cm="1">
        <f t="array" ref="AB138">Table2[audit tax]*'Asar-2081'!AI138/100</f>
        <v>23.911599541090514</v>
      </c>
      <c r="AC138" s="18" cm="1">
        <f t="array" ref="AC138">Table2[wada tax]*'Asar-2081'!AI138/100</f>
        <v>8.054325965080146</v>
      </c>
      <c r="AD138" s="18" cm="1">
        <f t="array" ref="AD138">Table2[2 wheeler pickup fuel]*'Asar-2081'!AI138/100</f>
        <v>426.42352514944753</v>
      </c>
      <c r="AE138" s="18" cm="1">
        <f t="array" ref="AE138">Table2[marker]*'Asar-2081'!AI138/100</f>
        <v>10.484316721862763</v>
      </c>
      <c r="AF138">
        <v>77</v>
      </c>
      <c r="AG138" s="1">
        <v>363</v>
      </c>
      <c r="AH138" s="1">
        <v>440</v>
      </c>
      <c r="AI138" cm="1">
        <f t="array" ref="AI138">'Asar-2081'!AH138/Table2[Total order]*100</f>
        <v>0.20437264565034627</v>
      </c>
      <c r="AJ138" t="str">
        <v xml:space="preserve"> </v>
      </c>
      <c r="AK138" t="s">
        <v>419</v>
      </c>
      <c r="AL138" s="18">
        <f t="shared" si="4"/>
        <v>42740.854939547491</v>
      </c>
      <c r="AM138" s="18">
        <v>110287.5</v>
      </c>
      <c r="AN138" s="18">
        <f t="shared" si="5"/>
        <v>67546.645060452516</v>
      </c>
    </row>
    <row r="139" spans="1:40">
      <c r="A139" s="1"/>
      <c r="B139" s="1" t="s">
        <v>374</v>
      </c>
      <c r="C139" s="1"/>
      <c r="D139" s="1">
        <v>49</v>
      </c>
      <c r="E139" s="1">
        <v>344</v>
      </c>
      <c r="F139" s="1" t="s">
        <v>175</v>
      </c>
      <c r="G139" s="1" t="s">
        <v>422</v>
      </c>
      <c r="H139" s="1" t="s">
        <v>419</v>
      </c>
      <c r="I139" s="1" t="s">
        <v>419</v>
      </c>
      <c r="J139" s="1" t="s">
        <v>419</v>
      </c>
      <c r="K139" s="19" t="s">
        <v>419</v>
      </c>
      <c r="L139" s="1" t="s">
        <v>419</v>
      </c>
      <c r="M139" s="1" t="s">
        <v>419</v>
      </c>
      <c r="N139" s="1" t="s">
        <v>419</v>
      </c>
      <c r="O139" s="1">
        <v>2790</v>
      </c>
      <c r="P139" s="1" t="s">
        <v>419</v>
      </c>
      <c r="Q139" s="1"/>
      <c r="R139" s="19" t="s">
        <v>419</v>
      </c>
      <c r="S139" s="19">
        <v>76.92307692307692</v>
      </c>
      <c r="T139" s="18" t="s">
        <v>419</v>
      </c>
      <c r="U139" s="18" t="s">
        <v>419</v>
      </c>
      <c r="V139" s="18" cm="1">
        <f t="array" ref="V139">Table2[server charge]*'Asar-2081'!AI139/100</f>
        <v>12.262358739020776</v>
      </c>
      <c r="W139" s="18" cm="1">
        <f t="array" ref="W139">Table2[DT roll charge]*'Asar-2081'!AI139/100</f>
        <v>31.240811359403232</v>
      </c>
      <c r="X139" s="18" cm="1">
        <f t="array" ref="X139">Table2[sms charge]*'Asar-2081'!AI139/100</f>
        <v>28.816543036698821</v>
      </c>
      <c r="Y139" s="18" cm="1">
        <f t="array" ref="Y139">Table2[shipment sack]*'Asar-2081'!AI139/100</f>
        <v>31.677760075803672</v>
      </c>
      <c r="Z139" s="18" cm="1">
        <f t="array" ref="Z139">Table2[tape charge]*'Asar-2081'!AI139/100</f>
        <v>2.4524717478041551</v>
      </c>
      <c r="AA139" s="18" cm="1">
        <f t="array" ref="AA139">Table2[cable tie]*'Asar-2081'!AI139/100</f>
        <v>2.5750953351943626</v>
      </c>
      <c r="AB139" s="18" cm="1">
        <f t="array" ref="AB139">Table2[audit tax]*'Asar-2081'!AI139/100</f>
        <v>2.3911599541090514</v>
      </c>
      <c r="AC139" s="18" cm="1">
        <f t="array" ref="AC139">Table2[wada tax]*'Asar-2081'!AI139/100</f>
        <v>0.80543259650801458</v>
      </c>
      <c r="AD139" s="18" cm="1">
        <f t="array" ref="AD139">Table2[2 wheeler pickup fuel]*'Asar-2081'!AI139/100</f>
        <v>42.642352514944747</v>
      </c>
      <c r="AE139" s="18" cm="1">
        <f t="array" ref="AE139">Table2[marker]*'Asar-2081'!AI139/100</f>
        <v>1.0484316721862763</v>
      </c>
      <c r="AF139">
        <v>5</v>
      </c>
      <c r="AG139" s="1">
        <v>39</v>
      </c>
      <c r="AH139" s="1">
        <v>44</v>
      </c>
      <c r="AI139" cm="1">
        <f t="array" ref="AI139">'Asar-2081'!AH139/Table2[Total order]*100</f>
        <v>2.0437264565034627E-2</v>
      </c>
      <c r="AJ139" t="str">
        <v xml:space="preserve"> </v>
      </c>
      <c r="AK139" t="s">
        <v>419</v>
      </c>
      <c r="AL139" s="18">
        <f t="shared" si="4"/>
        <v>3022.8354939547507</v>
      </c>
      <c r="AM139" s="18">
        <v>9855</v>
      </c>
      <c r="AN139" s="18">
        <f t="shared" si="5"/>
        <v>6832.1645060452493</v>
      </c>
    </row>
    <row r="140" spans="1:40">
      <c r="A140" s="1"/>
      <c r="B140" s="1" t="s">
        <v>374</v>
      </c>
      <c r="C140" s="1"/>
      <c r="D140" s="1">
        <v>49</v>
      </c>
      <c r="E140" s="1">
        <v>337</v>
      </c>
      <c r="F140" s="1" t="s">
        <v>176</v>
      </c>
      <c r="G140" s="1" t="s">
        <v>419</v>
      </c>
      <c r="H140" s="1" t="s">
        <v>419</v>
      </c>
      <c r="I140" s="1" t="s">
        <v>419</v>
      </c>
      <c r="J140" s="1" t="s">
        <v>419</v>
      </c>
      <c r="K140" s="19" t="s">
        <v>419</v>
      </c>
      <c r="L140" s="1" t="s">
        <v>419</v>
      </c>
      <c r="M140" s="1" t="s">
        <v>419</v>
      </c>
      <c r="N140" s="1" t="s">
        <v>419</v>
      </c>
      <c r="O140" s="1">
        <v>1140</v>
      </c>
      <c r="P140" s="1" t="s">
        <v>419</v>
      </c>
      <c r="Q140" s="1"/>
      <c r="R140" s="19" t="s">
        <v>419</v>
      </c>
      <c r="S140" s="19">
        <v>38.46153846153846</v>
      </c>
      <c r="T140" s="18" t="s">
        <v>419</v>
      </c>
      <c r="U140" s="18" t="s">
        <v>419</v>
      </c>
      <c r="V140" s="18" cm="1">
        <f t="array" ref="V140">Table2[server charge]*'Asar-2081'!AI140/100</f>
        <v>6.131179369510388</v>
      </c>
      <c r="W140" s="18" cm="1">
        <f t="array" ref="W140">Table2[DT roll charge]*'Asar-2081'!AI140/100</f>
        <v>15.620405679701616</v>
      </c>
      <c r="X140" s="18" cm="1">
        <f t="array" ref="X140">Table2[sms charge]*'Asar-2081'!AI140/100</f>
        <v>14.408271518349411</v>
      </c>
      <c r="Y140" s="18" cm="1">
        <f t="array" ref="Y140">Table2[shipment sack]*'Asar-2081'!AI140/100</f>
        <v>15.838880037901836</v>
      </c>
      <c r="Z140" s="18" cm="1">
        <f t="array" ref="Z140">Table2[tape charge]*'Asar-2081'!AI140/100</f>
        <v>1.2262358739020776</v>
      </c>
      <c r="AA140" s="18" cm="1">
        <f t="array" ref="AA140">Table2[cable tie]*'Asar-2081'!AI140/100</f>
        <v>1.2875476675971813</v>
      </c>
      <c r="AB140" s="18" cm="1">
        <f t="array" ref="AB140">Table2[audit tax]*'Asar-2081'!AI140/100</f>
        <v>1.1955799770545257</v>
      </c>
      <c r="AC140" s="18" cm="1">
        <f t="array" ref="AC140">Table2[wada tax]*'Asar-2081'!AI140/100</f>
        <v>0.40271629825400729</v>
      </c>
      <c r="AD140" s="18" cm="1">
        <f t="array" ref="AD140">Table2[2 wheeler pickup fuel]*'Asar-2081'!AI140/100</f>
        <v>21.321176257472374</v>
      </c>
      <c r="AE140" s="18" cm="1">
        <f t="array" ref="AE140">Table2[marker]*'Asar-2081'!AI140/100</f>
        <v>0.52421583609313815</v>
      </c>
      <c r="AF140">
        <v>5</v>
      </c>
      <c r="AG140" s="1">
        <v>17</v>
      </c>
      <c r="AH140" s="1">
        <v>22</v>
      </c>
      <c r="AI140" cm="1">
        <f t="array" ref="AI140">'Asar-2081'!AH140/Table2[Total order]*100</f>
        <v>1.0218632282517313E-2</v>
      </c>
      <c r="AJ140" t="str">
        <v xml:space="preserve"> </v>
      </c>
      <c r="AK140" t="s">
        <v>419</v>
      </c>
      <c r="AL140" s="18">
        <f t="shared" si="4"/>
        <v>1256.4177469773754</v>
      </c>
      <c r="AM140" s="18">
        <v>4882.5</v>
      </c>
      <c r="AN140" s="18">
        <f t="shared" si="5"/>
        <v>3626.0822530226246</v>
      </c>
    </row>
    <row r="141" spans="1:40">
      <c r="A141" s="1"/>
      <c r="B141" s="1" t="s">
        <v>374</v>
      </c>
      <c r="C141" s="1"/>
      <c r="D141" s="1">
        <v>49</v>
      </c>
      <c r="E141" s="1">
        <v>343</v>
      </c>
      <c r="F141" s="1" t="s">
        <v>177</v>
      </c>
      <c r="G141" s="1" t="s">
        <v>422</v>
      </c>
      <c r="H141" s="1" t="s">
        <v>419</v>
      </c>
      <c r="I141" s="1" t="s">
        <v>419</v>
      </c>
      <c r="J141" s="1" t="s">
        <v>419</v>
      </c>
      <c r="K141" s="19" t="s">
        <v>419</v>
      </c>
      <c r="L141" s="1" t="s">
        <v>419</v>
      </c>
      <c r="M141" s="1" t="s">
        <v>419</v>
      </c>
      <c r="N141" s="1" t="s">
        <v>419</v>
      </c>
      <c r="O141" s="1">
        <v>3700</v>
      </c>
      <c r="P141" s="1" t="s">
        <v>419</v>
      </c>
      <c r="Q141" s="1"/>
      <c r="R141" s="19" t="s">
        <v>419</v>
      </c>
      <c r="S141" s="19">
        <v>101.3986013986014</v>
      </c>
      <c r="T141" s="18" t="s">
        <v>419</v>
      </c>
      <c r="U141" s="18" t="s">
        <v>419</v>
      </c>
      <c r="V141" s="18" cm="1">
        <f t="array" ref="V141">Table2[server charge]*'Asar-2081'!AI141/100</f>
        <v>16.164018337800115</v>
      </c>
      <c r="W141" s="18" cm="1">
        <f t="array" ref="W141">Table2[DT roll charge]*'Asar-2081'!AI141/100</f>
        <v>41.181069519213352</v>
      </c>
      <c r="X141" s="18" cm="1">
        <f t="array" ref="X141">Table2[sms charge]*'Asar-2081'!AI141/100</f>
        <v>37.98544309383027</v>
      </c>
      <c r="Y141" s="18" cm="1">
        <f t="array" ref="Y141">Table2[shipment sack]*'Asar-2081'!AI141/100</f>
        <v>41.757047372650298</v>
      </c>
      <c r="Z141" s="18" cm="1">
        <f t="array" ref="Z141">Table2[tape charge]*'Asar-2081'!AI141/100</f>
        <v>3.2328036675600229</v>
      </c>
      <c r="AA141" s="18" cm="1">
        <f t="array" ref="AA141">Table2[cable tie]*'Asar-2081'!AI141/100</f>
        <v>3.3944438509380239</v>
      </c>
      <c r="AB141" s="18" cm="1">
        <f t="array" ref="AB141">Table2[audit tax]*'Asar-2081'!AI141/100</f>
        <v>3.1519835758710224</v>
      </c>
      <c r="AC141" s="18" cm="1">
        <f t="array" ref="AC141">Table2[wada tax]*'Asar-2081'!AI141/100</f>
        <v>1.0617066044878376</v>
      </c>
      <c r="AD141" s="18" cm="1">
        <f t="array" ref="AD141">Table2[2 wheeler pickup fuel]*'Asar-2081'!AI141/100</f>
        <v>56.210373769699899</v>
      </c>
      <c r="AE141" s="18" cm="1">
        <f t="array" ref="AE141">Table2[marker]*'Asar-2081'!AI141/100</f>
        <v>1.3820235678819099</v>
      </c>
      <c r="AF141">
        <v>4</v>
      </c>
      <c r="AG141" s="1">
        <v>54</v>
      </c>
      <c r="AH141" s="1">
        <v>58</v>
      </c>
      <c r="AI141" cm="1">
        <f t="array" ref="AI141">'Asar-2081'!AH141/Table2[Total order]*100</f>
        <v>2.6940030563000192E-2</v>
      </c>
      <c r="AJ141" t="str">
        <v xml:space="preserve"> </v>
      </c>
      <c r="AK141" t="s">
        <v>419</v>
      </c>
      <c r="AL141" s="18">
        <f t="shared" si="4"/>
        <v>4006.9195147585338</v>
      </c>
      <c r="AM141" s="18">
        <v>13005</v>
      </c>
      <c r="AN141" s="18">
        <f t="shared" si="5"/>
        <v>8998.0804852414658</v>
      </c>
    </row>
    <row r="142" spans="1:40">
      <c r="A142" s="1"/>
      <c r="B142" s="1" t="s">
        <v>374</v>
      </c>
      <c r="C142" s="1"/>
      <c r="D142" s="1">
        <v>49</v>
      </c>
      <c r="E142" s="1">
        <v>283</v>
      </c>
      <c r="F142" s="1" t="s">
        <v>178</v>
      </c>
      <c r="G142" s="1" t="s">
        <v>422</v>
      </c>
      <c r="H142" s="1" t="s">
        <v>419</v>
      </c>
      <c r="I142" s="1" t="s">
        <v>419</v>
      </c>
      <c r="J142" s="1" t="s">
        <v>419</v>
      </c>
      <c r="K142" s="19" t="s">
        <v>419</v>
      </c>
      <c r="L142" s="1" t="s">
        <v>419</v>
      </c>
      <c r="M142" s="1" t="s">
        <v>419</v>
      </c>
      <c r="N142" s="1" t="s">
        <v>419</v>
      </c>
      <c r="O142" s="1">
        <v>12450</v>
      </c>
      <c r="P142" s="1" t="s">
        <v>419</v>
      </c>
      <c r="Q142" s="1"/>
      <c r="R142" s="19" t="s">
        <v>419</v>
      </c>
      <c r="S142" s="19">
        <v>281.46853146853147</v>
      </c>
      <c r="T142" s="18" t="s">
        <v>419</v>
      </c>
      <c r="U142" s="18" t="s">
        <v>419</v>
      </c>
      <c r="V142" s="18" cm="1">
        <f t="array" ref="V142">Table2[server charge]*'Asar-2081'!AI142/100</f>
        <v>44.869085385962393</v>
      </c>
      <c r="W142" s="18" cm="1">
        <f t="array" ref="W142">Table2[DT roll charge]*'Asar-2081'!AI142/100</f>
        <v>114.31296883781638</v>
      </c>
      <c r="X142" s="18" cm="1">
        <f t="array" ref="X142">Table2[sms charge]*'Asar-2081'!AI142/100</f>
        <v>105.44235065701162</v>
      </c>
      <c r="Y142" s="18" cm="1">
        <f t="array" ref="Y142">Table2[shipment sack]*'Asar-2081'!AI142/100</f>
        <v>115.91180391373616</v>
      </c>
      <c r="Z142" s="18" cm="1">
        <f t="array" ref="Z142">Table2[tape charge]*'Asar-2081'!AI142/100</f>
        <v>8.9738170771924786</v>
      </c>
      <c r="AA142" s="18" cm="1">
        <f t="array" ref="AA142">Table2[cable tie]*'Asar-2081'!AI142/100</f>
        <v>9.4225079310521025</v>
      </c>
      <c r="AB142" s="18" cm="1">
        <f t="array" ref="AB142">Table2[audit tax]*'Asar-2081'!AI142/100</f>
        <v>8.7494716502626666</v>
      </c>
      <c r="AC142" s="18" cm="1">
        <f t="array" ref="AC142">Table2[wada tax]*'Asar-2081'!AI142/100</f>
        <v>2.9471510917679633</v>
      </c>
      <c r="AD142" s="18" cm="1">
        <f t="array" ref="AD142">Table2[2 wheeler pickup fuel]*'Asar-2081'!AI142/100</f>
        <v>156.03224442968423</v>
      </c>
      <c r="AE142" s="18" cm="1">
        <f t="array" ref="AE142">Table2[marker]*'Asar-2081'!AI142/100</f>
        <v>3.8363068004997842</v>
      </c>
      <c r="AF142">
        <v>34</v>
      </c>
      <c r="AG142" s="1">
        <v>127</v>
      </c>
      <c r="AH142" s="1">
        <v>161</v>
      </c>
      <c r="AI142" cm="1">
        <f t="array" ref="AI142">'Asar-2081'!AH142/Table2[Total order]*100</f>
        <v>7.4781808976603983E-2</v>
      </c>
      <c r="AJ142" t="str">
        <v xml:space="preserve"> </v>
      </c>
      <c r="AK142" t="s">
        <v>419</v>
      </c>
      <c r="AL142" s="18">
        <f t="shared" si="4"/>
        <v>13301.966239243517</v>
      </c>
      <c r="AM142" s="18">
        <v>41003</v>
      </c>
      <c r="AN142" s="18">
        <f t="shared" si="5"/>
        <v>27701.033760756483</v>
      </c>
    </row>
    <row r="143" spans="1:40">
      <c r="A143" s="1"/>
      <c r="B143" s="1" t="s">
        <v>374</v>
      </c>
      <c r="C143" s="1"/>
      <c r="D143" s="1">
        <v>49</v>
      </c>
      <c r="E143" s="1">
        <v>284</v>
      </c>
      <c r="F143" s="1" t="s">
        <v>179</v>
      </c>
      <c r="G143" s="1" t="s">
        <v>422</v>
      </c>
      <c r="H143" s="1" t="s">
        <v>419</v>
      </c>
      <c r="I143" s="1" t="s">
        <v>419</v>
      </c>
      <c r="J143" s="1" t="s">
        <v>419</v>
      </c>
      <c r="K143" s="19" t="s">
        <v>419</v>
      </c>
      <c r="L143" s="1" t="s">
        <v>419</v>
      </c>
      <c r="M143" s="1" t="s">
        <v>419</v>
      </c>
      <c r="N143" s="1" t="s">
        <v>419</v>
      </c>
      <c r="O143" s="1">
        <v>8800</v>
      </c>
      <c r="P143" s="1" t="s">
        <v>419</v>
      </c>
      <c r="Q143" s="1"/>
      <c r="R143" s="19" t="s">
        <v>419</v>
      </c>
      <c r="S143" s="19">
        <v>204.54545454545453</v>
      </c>
      <c r="T143" s="18" t="s">
        <v>419</v>
      </c>
      <c r="U143" s="18" t="s">
        <v>419</v>
      </c>
      <c r="V143" s="18" cm="1">
        <f t="array" ref="V143">Table2[server charge]*'Asar-2081'!AI143/100</f>
        <v>32.60672664694161</v>
      </c>
      <c r="W143" s="18" cm="1">
        <f t="array" ref="W143">Table2[DT roll charge]*'Asar-2081'!AI143/100</f>
        <v>83.072157478413132</v>
      </c>
      <c r="X143" s="18" cm="1">
        <f t="array" ref="X143">Table2[sms charge]*'Asar-2081'!AI143/100</f>
        <v>76.625807620312784</v>
      </c>
      <c r="Y143" s="18" cm="1">
        <f t="array" ref="Y143">Table2[shipment sack]*'Asar-2081'!AI143/100</f>
        <v>84.234043837932489</v>
      </c>
      <c r="Z143" s="18" cm="1">
        <f t="array" ref="Z143">Table2[tape charge]*'Asar-2081'!AI143/100</f>
        <v>6.5213453293883221</v>
      </c>
      <c r="AA143" s="18" cm="1">
        <f t="array" ref="AA143">Table2[cable tie]*'Asar-2081'!AI143/100</f>
        <v>6.8474125958577385</v>
      </c>
      <c r="AB143" s="18" cm="1">
        <f t="array" ref="AB143">Table2[audit tax]*'Asar-2081'!AI143/100</f>
        <v>6.3583116961536144</v>
      </c>
      <c r="AC143" s="18" cm="1">
        <f t="array" ref="AC143">Table2[wada tax]*'Asar-2081'!AI143/100</f>
        <v>2.1417184952599482</v>
      </c>
      <c r="AD143" s="18" cm="1">
        <f t="array" ref="AD143">Table2[2 wheeler pickup fuel]*'Asar-2081'!AI143/100</f>
        <v>113.38989191473945</v>
      </c>
      <c r="AE143" s="18" cm="1">
        <f t="array" ref="AE143">Table2[marker]*'Asar-2081'!AI143/100</f>
        <v>2.7878751283135075</v>
      </c>
      <c r="AF143">
        <v>26</v>
      </c>
      <c r="AG143" s="1">
        <v>91</v>
      </c>
      <c r="AH143" s="1">
        <v>117</v>
      </c>
      <c r="AI143" cm="1">
        <f t="array" ref="AI143">'Asar-2081'!AH143/Table2[Total order]*100</f>
        <v>5.434454441156935E-2</v>
      </c>
      <c r="AJ143" t="str">
        <v xml:space="preserve"> </v>
      </c>
      <c r="AK143" t="s">
        <v>419</v>
      </c>
      <c r="AL143" s="18">
        <f t="shared" si="4"/>
        <v>9419.1307452887686</v>
      </c>
      <c r="AM143" s="18">
        <v>30921.25</v>
      </c>
      <c r="AN143" s="18">
        <f t="shared" si="5"/>
        <v>21502.11925471123</v>
      </c>
    </row>
    <row r="144" spans="1:40">
      <c r="A144" s="1" t="s">
        <v>293</v>
      </c>
      <c r="B144" s="1"/>
      <c r="C144" s="1"/>
      <c r="D144" s="1"/>
      <c r="E144" s="1">
        <v>73</v>
      </c>
      <c r="F144" s="1" t="s">
        <v>32</v>
      </c>
      <c r="G144" s="1" t="s">
        <v>419</v>
      </c>
      <c r="H144" s="1" t="s">
        <v>470</v>
      </c>
      <c r="I144" s="1" t="s">
        <v>419</v>
      </c>
      <c r="J144" s="1" t="s">
        <v>419</v>
      </c>
      <c r="K144" s="19">
        <v>1222.5</v>
      </c>
      <c r="L144" s="1">
        <v>4500</v>
      </c>
      <c r="M144" s="1">
        <v>760</v>
      </c>
      <c r="N144" s="1">
        <v>681</v>
      </c>
      <c r="O144" s="1">
        <v>53225</v>
      </c>
      <c r="P144" s="1" t="s">
        <v>419</v>
      </c>
      <c r="Q144" s="1"/>
      <c r="R144" s="19" t="s">
        <v>419</v>
      </c>
      <c r="S144" s="19">
        <v>1695.959944751381</v>
      </c>
      <c r="T144" s="18">
        <v>1092.9094385878893</v>
      </c>
      <c r="U144" s="18">
        <v>9884.5482716352053</v>
      </c>
      <c r="V144" s="18" cm="1">
        <f t="array" ref="V144">Table2[server charge]*'Asar-2081'!AI144/100</f>
        <v>248.87014440785347</v>
      </c>
      <c r="W144" s="18" cm="1">
        <f t="array" ref="W144">Table2[DT roll charge]*'Asar-2081'!AI144/100</f>
        <v>634.04646690788832</v>
      </c>
      <c r="X144" s="18" cm="1">
        <f t="array" ref="X144">Table2[sms charge]*'Asar-2081'!AI144/100</f>
        <v>584.8448393584556</v>
      </c>
      <c r="Y144" s="18" cm="1">
        <f t="array" ref="Y144">Table2[shipment sack]*'Asar-2081'!AI144/100</f>
        <v>642.91453972028819</v>
      </c>
      <c r="Z144" s="18" cm="1">
        <f t="array" ref="Z144">Table2[tape charge]*'Asar-2081'!AI144/100</f>
        <v>49.774028881570693</v>
      </c>
      <c r="AA144" s="18" cm="1">
        <f t="array" ref="AA144">Table2[cable tie]*'Asar-2081'!AI144/100</f>
        <v>52.26273032564923</v>
      </c>
      <c r="AB144" s="18" cm="1">
        <f t="array" ref="AB144">Table2[audit tax]*'Asar-2081'!AI144/100</f>
        <v>48.529678159531429</v>
      </c>
      <c r="AC144" s="18" cm="1">
        <f t="array" ref="AC144">Table2[wada tax]*'Asar-2081'!AI144/100</f>
        <v>16.346620651855844</v>
      </c>
      <c r="AD144" s="18" cm="1">
        <f t="array" ref="AD144">Table2[2 wheeler pickup fuel]*'Asar-2081'!AI144/100</f>
        <v>865.44592717831051</v>
      </c>
      <c r="AE144" s="18" cm="1">
        <f t="array" ref="AE144">Table2[marker]*'Asar-2081'!AI144/100</f>
        <v>21.278397346871472</v>
      </c>
      <c r="AF144">
        <v>93</v>
      </c>
      <c r="AG144" s="1">
        <v>800</v>
      </c>
      <c r="AH144" s="1">
        <v>893</v>
      </c>
      <c r="AI144" cm="1">
        <f t="array" ref="AI144">'Asar-2081'!AH144/Table2[Total order]*100</f>
        <v>0.41478357401308913</v>
      </c>
      <c r="AJ144">
        <v>366</v>
      </c>
      <c r="AK144">
        <v>0.59818582986025992</v>
      </c>
      <c r="AL144" s="18">
        <f t="shared" si="4"/>
        <v>76226.231027912727</v>
      </c>
      <c r="AM144" s="18">
        <v>198942.64</v>
      </c>
      <c r="AN144" s="18">
        <f t="shared" si="5"/>
        <v>122716.40897208729</v>
      </c>
    </row>
    <row r="145" spans="1:40">
      <c r="A145" s="1" t="s">
        <v>32</v>
      </c>
      <c r="B145" s="1" t="s">
        <v>374</v>
      </c>
      <c r="C145" s="1">
        <v>73</v>
      </c>
      <c r="D145" s="1">
        <v>38</v>
      </c>
      <c r="E145" s="1">
        <v>25</v>
      </c>
      <c r="F145" s="1" t="s">
        <v>180</v>
      </c>
      <c r="G145" s="1" t="s">
        <v>419</v>
      </c>
      <c r="H145" s="1" t="s">
        <v>419</v>
      </c>
      <c r="I145" s="1" t="s">
        <v>471</v>
      </c>
      <c r="J145" s="1" t="s">
        <v>419</v>
      </c>
      <c r="K145" s="19" t="s">
        <v>419</v>
      </c>
      <c r="L145" s="1" t="s">
        <v>419</v>
      </c>
      <c r="M145" s="1" t="s">
        <v>419</v>
      </c>
      <c r="N145" s="1">
        <v>300</v>
      </c>
      <c r="O145" s="1">
        <v>37550</v>
      </c>
      <c r="P145" s="1" t="s">
        <v>419</v>
      </c>
      <c r="Q145" s="1"/>
      <c r="R145" s="19" t="s">
        <v>419</v>
      </c>
      <c r="S145" s="19">
        <v>957.18232044198896</v>
      </c>
      <c r="T145" s="18">
        <v>794.30030236169</v>
      </c>
      <c r="U145" s="18">
        <v>7183.8520225545481</v>
      </c>
      <c r="V145" s="18" cm="1">
        <f t="array" ref="V145">Table2[server charge]*'Asar-2081'!AI145/100</f>
        <v>140.45974555605616</v>
      </c>
      <c r="W145" s="18" cm="1">
        <f t="array" ref="W145">Table2[DT roll charge]*'Asar-2081'!AI145/100</f>
        <v>357.84929375316426</v>
      </c>
      <c r="X145" s="18" cm="1">
        <f t="array" ref="X145">Table2[sms charge]*'Asar-2081'!AI145/100</f>
        <v>330.080402056732</v>
      </c>
      <c r="Y145" s="18" cm="1">
        <f t="array" ref="Y145">Table2[shipment sack]*'Asar-2081'!AI145/100</f>
        <v>362.85434268647839</v>
      </c>
      <c r="Z145" s="18" cm="1">
        <f t="array" ref="Z145">Table2[tape charge]*'Asar-2081'!AI145/100</f>
        <v>28.091949111211228</v>
      </c>
      <c r="AA145" s="18" cm="1">
        <f t="array" ref="AA145">Table2[cable tie]*'Asar-2081'!AI145/100</f>
        <v>29.496546566771794</v>
      </c>
      <c r="AB145" s="18" cm="1">
        <f t="array" ref="AB145">Table2[audit tax]*'Asar-2081'!AI145/100</f>
        <v>27.389650383430947</v>
      </c>
      <c r="AC145" s="18" cm="1">
        <f t="array" ref="AC145">Table2[wada tax]*'Asar-2081'!AI145/100</f>
        <v>9.2258642872736214</v>
      </c>
      <c r="AD145" s="18" cm="1">
        <f t="array" ref="AD145">Table2[2 wheeler pickup fuel]*'Asar-2081'!AI145/100</f>
        <v>488.4487651711853</v>
      </c>
      <c r="AE145" s="18" cm="1">
        <f t="array" ref="AE145">Table2[marker]*'Asar-2081'!AI145/100</f>
        <v>12.009308245042801</v>
      </c>
      <c r="AF145">
        <v>45</v>
      </c>
      <c r="AG145" s="1">
        <v>459</v>
      </c>
      <c r="AH145" s="1">
        <v>504</v>
      </c>
      <c r="AI145" cm="1">
        <f t="array" ref="AI145">'Asar-2081'!AH145/Table2[Total order]*100</f>
        <v>0.23409957592676026</v>
      </c>
      <c r="AJ145">
        <v>266</v>
      </c>
      <c r="AK145">
        <v>0.43474707853232003</v>
      </c>
      <c r="AL145" s="18">
        <f t="shared" si="4"/>
        <v>48571.24051317558</v>
      </c>
      <c r="AM145" s="18">
        <v>114544.5</v>
      </c>
      <c r="AN145" s="18">
        <f t="shared" si="5"/>
        <v>65973.25948682442</v>
      </c>
    </row>
    <row r="146" spans="1:40">
      <c r="A146" s="1"/>
      <c r="B146" s="1" t="s">
        <v>374</v>
      </c>
      <c r="C146" s="1"/>
      <c r="D146" s="1">
        <v>38</v>
      </c>
      <c r="E146" s="1">
        <v>110</v>
      </c>
      <c r="F146" s="1" t="s">
        <v>181</v>
      </c>
      <c r="G146" s="1" t="s">
        <v>419</v>
      </c>
      <c r="H146" s="1" t="s">
        <v>419</v>
      </c>
      <c r="I146" s="1" t="s">
        <v>419</v>
      </c>
      <c r="J146" s="1" t="s">
        <v>419</v>
      </c>
      <c r="K146" s="19" t="s">
        <v>419</v>
      </c>
      <c r="L146" s="1" t="s">
        <v>419</v>
      </c>
      <c r="M146" s="1" t="s">
        <v>419</v>
      </c>
      <c r="N146" s="1" t="s">
        <v>419</v>
      </c>
      <c r="O146" s="1">
        <v>3620</v>
      </c>
      <c r="P146" s="1" t="s">
        <v>419</v>
      </c>
      <c r="Q146" s="1"/>
      <c r="R146" s="19" t="s">
        <v>419</v>
      </c>
      <c r="S146" s="19">
        <v>96.857734806629836</v>
      </c>
      <c r="T146" s="18" t="s">
        <v>419</v>
      </c>
      <c r="U146" s="18" t="s">
        <v>419</v>
      </c>
      <c r="V146" s="18" cm="1">
        <f t="array" ref="V146">Table2[server charge]*'Asar-2081'!AI146/100</f>
        <v>14.213188538410446</v>
      </c>
      <c r="W146" s="18" cm="1">
        <f t="array" ref="W146">Table2[DT roll charge]*'Asar-2081'!AI146/100</f>
        <v>36.210940439308295</v>
      </c>
      <c r="X146" s="18" cm="1">
        <f t="array" ref="X146">Table2[sms charge]*'Asar-2081'!AI146/100</f>
        <v>33.400993065264544</v>
      </c>
      <c r="Y146" s="18" cm="1">
        <f t="array" ref="Y146">Table2[shipment sack]*'Asar-2081'!AI146/100</f>
        <v>36.717403724226983</v>
      </c>
      <c r="Z146" s="18" cm="1">
        <f t="array" ref="Z146">Table2[tape charge]*'Asar-2081'!AI146/100</f>
        <v>2.8426377076820892</v>
      </c>
      <c r="AA146" s="18" cm="1">
        <f t="array" ref="AA146">Table2[cable tie]*'Asar-2081'!AI146/100</f>
        <v>2.9847695930661935</v>
      </c>
      <c r="AB146" s="18" cm="1">
        <f t="array" ref="AB146">Table2[audit tax]*'Asar-2081'!AI146/100</f>
        <v>2.7715717649900369</v>
      </c>
      <c r="AC146" s="18" cm="1">
        <f t="array" ref="AC146">Table2[wada tax]*'Asar-2081'!AI146/100</f>
        <v>0.93356960049792603</v>
      </c>
      <c r="AD146" s="18" cm="1">
        <f t="array" ref="AD146">Table2[2 wheeler pickup fuel]*'Asar-2081'!AI146/100</f>
        <v>49.426363142322323</v>
      </c>
      <c r="AE146" s="18" cm="1">
        <f t="array" ref="AE146">Table2[marker]*'Asar-2081'!AI146/100</f>
        <v>1.215227620034093</v>
      </c>
      <c r="AF146">
        <v>8</v>
      </c>
      <c r="AG146" s="1">
        <v>43</v>
      </c>
      <c r="AH146" s="1">
        <v>51</v>
      </c>
      <c r="AI146" cm="1">
        <f t="array" ref="AI146">'Asar-2081'!AH146/Table2[Total order]*100</f>
        <v>2.3688647564017409E-2</v>
      </c>
      <c r="AJ146" t="str">
        <v xml:space="preserve"> </v>
      </c>
      <c r="AK146" t="s">
        <v>419</v>
      </c>
      <c r="AL146" s="18">
        <f t="shared" si="4"/>
        <v>3897.5744000024324</v>
      </c>
      <c r="AM146" s="18">
        <v>11255</v>
      </c>
      <c r="AN146" s="18">
        <f t="shared" si="5"/>
        <v>7357.4255999975676</v>
      </c>
    </row>
    <row r="147" spans="1:40">
      <c r="A147" s="1"/>
      <c r="B147" s="1" t="s">
        <v>374</v>
      </c>
      <c r="C147" s="1"/>
      <c r="D147" s="1">
        <v>38</v>
      </c>
      <c r="E147" s="1">
        <v>235</v>
      </c>
      <c r="F147" s="1" t="s">
        <v>182</v>
      </c>
      <c r="G147" s="1" t="s">
        <v>419</v>
      </c>
      <c r="H147" s="1" t="s">
        <v>470</v>
      </c>
      <c r="I147" s="1" t="s">
        <v>419</v>
      </c>
      <c r="J147" s="1" t="s">
        <v>419</v>
      </c>
      <c r="K147" s="19" t="s">
        <v>419</v>
      </c>
      <c r="L147" s="1" t="s">
        <v>419</v>
      </c>
      <c r="M147" s="1" t="s">
        <v>419</v>
      </c>
      <c r="N147" s="1">
        <v>300</v>
      </c>
      <c r="O147" s="1">
        <v>25400</v>
      </c>
      <c r="P147" s="1" t="s">
        <v>419</v>
      </c>
      <c r="Q147" s="1"/>
      <c r="R147" s="19" t="s">
        <v>419</v>
      </c>
      <c r="S147" s="19">
        <v>500</v>
      </c>
      <c r="T147" s="18" t="s">
        <v>419</v>
      </c>
      <c r="U147" s="18" t="s">
        <v>419</v>
      </c>
      <c r="V147" s="18" cm="1">
        <f t="array" ref="V147">Table2[server charge]*'Asar-2081'!AI147/100</f>
        <v>87.229961029852348</v>
      </c>
      <c r="W147" s="18" cm="1">
        <f t="array" ref="W147">Table2[DT roll charge]*'Asar-2081'!AI147/100</f>
        <v>222.23577171575482</v>
      </c>
      <c r="X147" s="18" cm="1">
        <f t="array" ref="X147">Table2[sms charge]*'Asar-2081'!AI147/100</f>
        <v>204.99040842015299</v>
      </c>
      <c r="Y147" s="18" cm="1">
        <f t="array" ref="Y147">Table2[shipment sack]*'Asar-2081'!AI147/100</f>
        <v>225.34406599378522</v>
      </c>
      <c r="Z147" s="18" cm="1">
        <f t="array" ref="Z147">Table2[tape charge]*'Asar-2081'!AI147/100</f>
        <v>17.44599220597047</v>
      </c>
      <c r="AA147" s="18" cm="1">
        <f t="array" ref="AA147">Table2[cable tie]*'Asar-2081'!AI147/100</f>
        <v>18.318291816268992</v>
      </c>
      <c r="AB147" s="18" cm="1">
        <f t="array" ref="AB147">Table2[audit tax]*'Asar-2081'!AI147/100</f>
        <v>17.009842400821206</v>
      </c>
      <c r="AC147" s="18" cm="1">
        <f t="array" ref="AC147">Table2[wada tax]*'Asar-2081'!AI147/100</f>
        <v>5.7295546069774685</v>
      </c>
      <c r="AD147" s="18" cm="1">
        <f t="array" ref="AD147">Table2[2 wheeler pickup fuel]*'Asar-2081'!AI147/100</f>
        <v>303.34218948131149</v>
      </c>
      <c r="AE147" s="18" cm="1">
        <f t="array" ref="AE147">Table2[marker]*'Asar-2081'!AI147/100</f>
        <v>7.4581616680523757</v>
      </c>
      <c r="AF147">
        <v>55</v>
      </c>
      <c r="AG147" s="1">
        <v>258</v>
      </c>
      <c r="AH147" s="1">
        <v>313</v>
      </c>
      <c r="AI147" cm="1">
        <f t="array" ref="AI147">'Asar-2081'!AH147/Table2[Total order]*100</f>
        <v>0.14538326838308724</v>
      </c>
      <c r="AJ147" t="str">
        <v xml:space="preserve"> </v>
      </c>
      <c r="AK147" t="s">
        <v>419</v>
      </c>
      <c r="AL147" s="18">
        <f t="shared" si="4"/>
        <v>27309.104239338936</v>
      </c>
      <c r="AM147" s="18">
        <v>92130</v>
      </c>
      <c r="AN147" s="18">
        <f t="shared" si="5"/>
        <v>64820.895760661064</v>
      </c>
    </row>
    <row r="148" spans="1:40">
      <c r="A148" s="1" t="s">
        <v>293</v>
      </c>
      <c r="B148" s="1"/>
      <c r="C148" s="1"/>
      <c r="D148" s="1"/>
      <c r="E148" s="1">
        <v>74</v>
      </c>
      <c r="F148" s="1" t="s">
        <v>33</v>
      </c>
      <c r="G148" s="1" t="s">
        <v>419</v>
      </c>
      <c r="H148" s="1" t="s">
        <v>470</v>
      </c>
      <c r="I148" s="1" t="s">
        <v>419</v>
      </c>
      <c r="J148" s="1" t="s">
        <v>419</v>
      </c>
      <c r="K148" s="19">
        <v>1115.5</v>
      </c>
      <c r="L148" s="1">
        <v>3500</v>
      </c>
      <c r="M148" s="1">
        <v>450</v>
      </c>
      <c r="N148" s="1">
        <v>681</v>
      </c>
      <c r="O148" s="1">
        <v>53205</v>
      </c>
      <c r="P148" s="1" t="s">
        <v>419</v>
      </c>
      <c r="Q148" s="1"/>
      <c r="R148" s="19" t="s">
        <v>419</v>
      </c>
      <c r="S148" s="19">
        <v>2535.5042016806724</v>
      </c>
      <c r="T148" s="18" t="s">
        <v>419</v>
      </c>
      <c r="U148" s="18" t="s">
        <v>419</v>
      </c>
      <c r="V148" s="18" cm="1">
        <f t="array" ref="V148">Table2[server charge]*'Asar-2081'!AI148/100</f>
        <v>249.14883437919485</v>
      </c>
      <c r="W148" s="18" cm="1">
        <f t="array" ref="W148">Table2[DT roll charge]*'Asar-2081'!AI148/100</f>
        <v>634.75648534787479</v>
      </c>
      <c r="X148" s="18" cm="1">
        <f t="array" ref="X148">Table2[sms charge]*'Asar-2081'!AI148/100</f>
        <v>585.49976079110786</v>
      </c>
      <c r="Y148" s="18" cm="1">
        <f t="array" ref="Y148">Table2[shipment sack]*'Asar-2081'!AI148/100</f>
        <v>643.63448881292004</v>
      </c>
      <c r="Z148" s="18" cm="1">
        <f t="array" ref="Z148">Table2[tape charge]*'Asar-2081'!AI148/100</f>
        <v>49.82976687583897</v>
      </c>
      <c r="AA148" s="18" cm="1">
        <f t="array" ref="AA148">Table2[cable tie]*'Asar-2081'!AI148/100</f>
        <v>52.32125521963092</v>
      </c>
      <c r="AB148" s="18" cm="1">
        <f t="array" ref="AB148">Table2[audit tax]*'Asar-2081'!AI148/100</f>
        <v>48.584022703942999</v>
      </c>
      <c r="AC148" s="18" cm="1">
        <f t="array" ref="AC148">Table2[wada tax]*'Asar-2081'!AI148/100</f>
        <v>16.364925938140114</v>
      </c>
      <c r="AD148" s="18" cm="1">
        <f t="array" ref="AD148">Table2[2 wheeler pickup fuel]*'Asar-2081'!AI148/100</f>
        <v>866.41507155365025</v>
      </c>
      <c r="AE148" s="18" cm="1">
        <f t="array" ref="AE148">Table2[marker]*'Asar-2081'!AI148/100</f>
        <v>21.30222533942116</v>
      </c>
      <c r="AF148">
        <v>89</v>
      </c>
      <c r="AG148" s="1">
        <v>805</v>
      </c>
      <c r="AH148" s="1">
        <v>894</v>
      </c>
      <c r="AI148" cm="1">
        <f t="array" ref="AI148">'Asar-2081'!AH148/Table2[Total order]*100</f>
        <v>0.4152480572986581</v>
      </c>
      <c r="AJ148" t="str">
        <v xml:space="preserve"> </v>
      </c>
      <c r="AK148" t="s">
        <v>419</v>
      </c>
      <c r="AL148" s="18">
        <f t="shared" si="4"/>
        <v>64654.86103864239</v>
      </c>
      <c r="AM148" s="18">
        <v>221387.5</v>
      </c>
      <c r="AN148" s="18">
        <f t="shared" si="5"/>
        <v>156732.63896135762</v>
      </c>
    </row>
    <row r="149" spans="1:40">
      <c r="A149" s="1" t="s">
        <v>33</v>
      </c>
      <c r="B149" s="1" t="s">
        <v>374</v>
      </c>
      <c r="C149" s="1">
        <v>74</v>
      </c>
      <c r="D149" s="1">
        <v>48</v>
      </c>
      <c r="E149" s="1">
        <v>75</v>
      </c>
      <c r="F149" s="1" t="s">
        <v>183</v>
      </c>
      <c r="G149" s="1" t="s">
        <v>422</v>
      </c>
      <c r="H149" s="1" t="s">
        <v>419</v>
      </c>
      <c r="I149" s="1" t="s">
        <v>419</v>
      </c>
      <c r="J149" s="1" t="s">
        <v>419</v>
      </c>
      <c r="K149" s="19" t="s">
        <v>419</v>
      </c>
      <c r="L149" s="1" t="s">
        <v>419</v>
      </c>
      <c r="M149" s="1">
        <v>100</v>
      </c>
      <c r="N149" s="1">
        <v>400</v>
      </c>
      <c r="O149" s="1">
        <v>39895</v>
      </c>
      <c r="P149" s="1" t="s">
        <v>419</v>
      </c>
      <c r="Q149" s="1"/>
      <c r="R149" s="19" t="s">
        <v>419</v>
      </c>
      <c r="S149" s="19" t="s">
        <v>419</v>
      </c>
      <c r="T149" s="18">
        <v>630.06527743728043</v>
      </c>
      <c r="U149" s="18">
        <v>5698.4690855601857</v>
      </c>
      <c r="V149" s="18" cm="1">
        <f t="array" ref="V149">Table2[server charge]*'Asar-2081'!AI149/100</f>
        <v>134.04987621520439</v>
      </c>
      <c r="W149" s="18" cm="1">
        <f t="array" ref="W149">Table2[DT roll charge]*'Asar-2081'!AI149/100</f>
        <v>341.51886963347619</v>
      </c>
      <c r="X149" s="18" cm="1">
        <f t="array" ref="X149">Table2[sms charge]*'Asar-2081'!AI149/100</f>
        <v>315.01720910573033</v>
      </c>
      <c r="Y149" s="18" cm="1">
        <f t="array" ref="Y149">Table2[shipment sack]*'Asar-2081'!AI149/100</f>
        <v>346.29551355594469</v>
      </c>
      <c r="Z149" s="18" cm="1">
        <f t="array" ref="Z149">Table2[tape charge]*'Asar-2081'!AI149/100</f>
        <v>26.809975243040881</v>
      </c>
      <c r="AA149" s="18" cm="1">
        <f t="array" ref="AA149">Table2[cable tie]*'Asar-2081'!AI149/100</f>
        <v>28.150474005192923</v>
      </c>
      <c r="AB149" s="18" cm="1">
        <f t="array" ref="AB149">Table2[audit tax]*'Asar-2081'!AI149/100</f>
        <v>26.139725861964859</v>
      </c>
      <c r="AC149" s="18" cm="1">
        <f t="array" ref="AC149">Table2[wada tax]*'Asar-2081'!AI149/100</f>
        <v>8.8048427027353426</v>
      </c>
      <c r="AD149" s="18" cm="1">
        <f t="array" ref="AD149">Table2[2 wheeler pickup fuel]*'Asar-2081'!AI149/100</f>
        <v>466.15844453837332</v>
      </c>
      <c r="AE149" s="18" cm="1">
        <f t="array" ref="AE149">Table2[marker]*'Asar-2081'!AI149/100</f>
        <v>11.461264416399978</v>
      </c>
      <c r="AF149">
        <v>59</v>
      </c>
      <c r="AG149" s="1">
        <v>422</v>
      </c>
      <c r="AH149" s="1">
        <v>481</v>
      </c>
      <c r="AI149" cm="1">
        <f t="array" ref="AI149">'Asar-2081'!AH149/Table2[Total order]*100</f>
        <v>0.22341646035867399</v>
      </c>
      <c r="AJ149">
        <v>211</v>
      </c>
      <c r="AK149">
        <v>0.34485576530195311</v>
      </c>
      <c r="AL149" s="18">
        <f t="shared" si="4"/>
        <v>48427.940558275528</v>
      </c>
      <c r="AM149" s="18">
        <v>119212.5</v>
      </c>
      <c r="AN149" s="18">
        <f t="shared" si="5"/>
        <v>70784.559441724472</v>
      </c>
    </row>
    <row r="150" spans="1:40">
      <c r="A150" s="1"/>
      <c r="B150" s="1" t="s">
        <v>374</v>
      </c>
      <c r="C150" s="1"/>
      <c r="D150" s="1">
        <v>48</v>
      </c>
      <c r="E150" s="1">
        <v>234</v>
      </c>
      <c r="F150" s="1" t="s">
        <v>184</v>
      </c>
      <c r="G150" s="1" t="s">
        <v>419</v>
      </c>
      <c r="H150" s="1" t="s">
        <v>470</v>
      </c>
      <c r="I150" s="1" t="s">
        <v>419</v>
      </c>
      <c r="J150" s="1" t="s">
        <v>419</v>
      </c>
      <c r="K150" s="19" t="s">
        <v>419</v>
      </c>
      <c r="L150" s="1" t="s">
        <v>419</v>
      </c>
      <c r="M150" s="1" t="s">
        <v>419</v>
      </c>
      <c r="N150" s="1">
        <v>200</v>
      </c>
      <c r="O150" s="1">
        <v>4900</v>
      </c>
      <c r="P150" s="1" t="s">
        <v>419</v>
      </c>
      <c r="Q150" s="1"/>
      <c r="R150" s="19" t="s">
        <v>419</v>
      </c>
      <c r="S150" s="19">
        <v>164.49579831932772</v>
      </c>
      <c r="T150" s="18" t="s">
        <v>419</v>
      </c>
      <c r="U150" s="18" t="s">
        <v>419</v>
      </c>
      <c r="V150" s="18" cm="1">
        <f t="array" ref="V150">Table2[server charge]*'Asar-2081'!AI150/100</f>
        <v>16.164018337800115</v>
      </c>
      <c r="W150" s="18" cm="1">
        <f t="array" ref="W150">Table2[DT roll charge]*'Asar-2081'!AI150/100</f>
        <v>41.181069519213352</v>
      </c>
      <c r="X150" s="18" cm="1">
        <f t="array" ref="X150">Table2[sms charge]*'Asar-2081'!AI150/100</f>
        <v>37.98544309383027</v>
      </c>
      <c r="Y150" s="18" cm="1">
        <f t="array" ref="Y150">Table2[shipment sack]*'Asar-2081'!AI150/100</f>
        <v>41.757047372650298</v>
      </c>
      <c r="Z150" s="18" cm="1">
        <f t="array" ref="Z150">Table2[tape charge]*'Asar-2081'!AI150/100</f>
        <v>3.2328036675600229</v>
      </c>
      <c r="AA150" s="18" cm="1">
        <f t="array" ref="AA150">Table2[cable tie]*'Asar-2081'!AI150/100</f>
        <v>3.3944438509380239</v>
      </c>
      <c r="AB150" s="18" cm="1">
        <f t="array" ref="AB150">Table2[audit tax]*'Asar-2081'!AI150/100</f>
        <v>3.1519835758710224</v>
      </c>
      <c r="AC150" s="18" cm="1">
        <f t="array" ref="AC150">Table2[wada tax]*'Asar-2081'!AI150/100</f>
        <v>1.0617066044878376</v>
      </c>
      <c r="AD150" s="18" cm="1">
        <f t="array" ref="AD150">Table2[2 wheeler pickup fuel]*'Asar-2081'!AI150/100</f>
        <v>56.210373769699899</v>
      </c>
      <c r="AE150" s="18" cm="1">
        <f t="array" ref="AE150">Table2[marker]*'Asar-2081'!AI150/100</f>
        <v>1.3820235678819099</v>
      </c>
      <c r="AF150">
        <v>9</v>
      </c>
      <c r="AG150" s="1">
        <v>49</v>
      </c>
      <c r="AH150" s="1">
        <v>58</v>
      </c>
      <c r="AI150" cm="1">
        <f t="array" ref="AI150">'Asar-2081'!AH150/Table2[Total order]*100</f>
        <v>2.6940030563000192E-2</v>
      </c>
      <c r="AJ150" t="str">
        <v xml:space="preserve"> </v>
      </c>
      <c r="AK150" t="s">
        <v>419</v>
      </c>
      <c r="AL150" s="18">
        <f t="shared" si="4"/>
        <v>5470.0167116792609</v>
      </c>
      <c r="AM150" s="18">
        <v>17250</v>
      </c>
      <c r="AN150" s="18">
        <f t="shared" si="5"/>
        <v>11779.983288320738</v>
      </c>
    </row>
    <row r="151" spans="1:40">
      <c r="A151" s="1" t="s">
        <v>293</v>
      </c>
      <c r="B151" s="1"/>
      <c r="C151" s="1"/>
      <c r="D151" s="1"/>
      <c r="E151" s="1">
        <v>79</v>
      </c>
      <c r="F151" s="1" t="s">
        <v>34</v>
      </c>
      <c r="G151" s="1" t="s">
        <v>419</v>
      </c>
      <c r="H151" s="1" t="s">
        <v>419</v>
      </c>
      <c r="I151" s="1" t="s">
        <v>419</v>
      </c>
      <c r="J151" s="1" t="s">
        <v>485</v>
      </c>
      <c r="K151" s="19">
        <v>2514.5</v>
      </c>
      <c r="L151" s="1">
        <v>5000</v>
      </c>
      <c r="M151" s="1">
        <v>4234</v>
      </c>
      <c r="N151" s="1">
        <v>680</v>
      </c>
      <c r="O151" s="1">
        <v>97550</v>
      </c>
      <c r="P151" s="1" t="s">
        <v>419</v>
      </c>
      <c r="Q151" s="1"/>
      <c r="R151" s="19" t="s">
        <v>419</v>
      </c>
      <c r="S151" s="19">
        <v>8671.4534681073546</v>
      </c>
      <c r="T151" s="18" t="s">
        <v>419</v>
      </c>
      <c r="U151" s="18" t="s">
        <v>419</v>
      </c>
      <c r="V151" s="18" cm="1">
        <f t="array" ref="V151">Table2[server charge]*'Asar-2081'!AI151/100</f>
        <v>488.26482979010007</v>
      </c>
      <c r="W151" s="18" cm="1">
        <f t="array" ref="W151">Table2[DT roll charge]*'Asar-2081'!AI151/100</f>
        <v>1243.9523068562378</v>
      </c>
      <c r="X151" s="18" cm="1">
        <f t="array" ref="X151">Table2[sms charge]*'Asar-2081'!AI151/100</f>
        <v>1147.4223500067351</v>
      </c>
      <c r="Y151" s="18" cm="1">
        <f t="array" ref="Y151">Table2[shipment sack]*'Asar-2081'!AI151/100</f>
        <v>1261.3508102910919</v>
      </c>
      <c r="Z151" s="18" cm="1">
        <f t="array" ref="Z151">Table2[tape charge]*'Asar-2081'!AI151/100</f>
        <v>97.652965958020019</v>
      </c>
      <c r="AA151" s="18" cm="1">
        <f t="array" ref="AA151">Table2[cable tie]*'Asar-2081'!AI151/100</f>
        <v>102.535614255921</v>
      </c>
      <c r="AB151" s="18" cm="1">
        <f t="array" ref="AB151">Table2[audit tax]*'Asar-2081'!AI151/100</f>
        <v>95.211641809069519</v>
      </c>
      <c r="AC151" s="18" cm="1">
        <f t="array" ref="AC151">Table2[wada tax]*'Asar-2081'!AI151/100</f>
        <v>32.070861570046404</v>
      </c>
      <c r="AD151" s="18" cm="1">
        <f t="array" ref="AD151">Table2[2 wheeler pickup fuel]*'Asar-2081'!AI151/100</f>
        <v>1697.9409455950729</v>
      </c>
      <c r="AE151" s="18" cm="1">
        <f t="array" ref="AE151">Table2[marker]*'Asar-2081'!AI151/100</f>
        <v>41.746642947053552</v>
      </c>
      <c r="AF151">
        <v>287</v>
      </c>
      <c r="AG151" s="1">
        <v>1465</v>
      </c>
      <c r="AH151" s="1">
        <v>1752</v>
      </c>
      <c r="AI151" cm="1">
        <f t="array" ref="AI151">'Asar-2081'!AH151/Table2[Total order]*100</f>
        <v>0.8137747163168334</v>
      </c>
      <c r="AJ151" t="str">
        <v xml:space="preserve"> </v>
      </c>
      <c r="AK151" t="s">
        <v>419</v>
      </c>
      <c r="AL151" s="18">
        <f t="shared" si="4"/>
        <v>124858.1024371867</v>
      </c>
      <c r="AM151" s="18">
        <v>373067</v>
      </c>
      <c r="AN151" s="18">
        <f t="shared" si="5"/>
        <v>248208.8975628133</v>
      </c>
    </row>
    <row r="152" spans="1:40">
      <c r="A152" s="1" t="s">
        <v>34</v>
      </c>
      <c r="B152" s="1" t="s">
        <v>374</v>
      </c>
      <c r="C152" s="1">
        <v>79</v>
      </c>
      <c r="D152" s="1">
        <v>31</v>
      </c>
      <c r="E152" s="1">
        <v>183</v>
      </c>
      <c r="F152" s="1" t="s">
        <v>185</v>
      </c>
      <c r="G152" s="1" t="s">
        <v>419</v>
      </c>
      <c r="H152" s="1" t="s">
        <v>419</v>
      </c>
      <c r="I152" s="1" t="s">
        <v>419</v>
      </c>
      <c r="J152" s="1" t="s">
        <v>419</v>
      </c>
      <c r="K152" s="19" t="s">
        <v>419</v>
      </c>
      <c r="L152" s="1" t="s">
        <v>419</v>
      </c>
      <c r="M152" s="1" t="s">
        <v>419</v>
      </c>
      <c r="N152" s="1" t="s">
        <v>419</v>
      </c>
      <c r="O152" s="1">
        <v>14350</v>
      </c>
      <c r="P152" s="1" t="s">
        <v>419</v>
      </c>
      <c r="Q152" s="1"/>
      <c r="R152" s="19" t="s">
        <v>419</v>
      </c>
      <c r="S152" s="19">
        <v>826.55977692575811</v>
      </c>
      <c r="T152" s="18" t="s">
        <v>419</v>
      </c>
      <c r="U152" s="18" t="s">
        <v>419</v>
      </c>
      <c r="V152" s="18" cm="1">
        <f t="array" ref="V152">Table2[server charge]*'Asar-2081'!AI152/100</f>
        <v>46.541225214010673</v>
      </c>
      <c r="W152" s="18" cm="1">
        <f t="array" ref="W152">Table2[DT roll charge]*'Asar-2081'!AI152/100</f>
        <v>118.57307947773499</v>
      </c>
      <c r="X152" s="18" cm="1">
        <f t="array" ref="X152">Table2[sms charge]*'Asar-2081'!AI152/100</f>
        <v>109.37187925292508</v>
      </c>
      <c r="Y152" s="18" cm="1">
        <f t="array" ref="Y152">Table2[shipment sack]*'Asar-2081'!AI152/100</f>
        <v>120.23149846952758</v>
      </c>
      <c r="Z152" s="18" cm="1">
        <f t="array" ref="Z152">Table2[tape charge]*'Asar-2081'!AI152/100</f>
        <v>9.3082450428021346</v>
      </c>
      <c r="AA152" s="18" cm="1">
        <f t="array" ref="AA152">Table2[cable tie]*'Asar-2081'!AI152/100</f>
        <v>9.7736572949422413</v>
      </c>
      <c r="AB152" s="18" cm="1">
        <f t="array" ref="AB152">Table2[audit tax]*'Asar-2081'!AI152/100</f>
        <v>9.0755389167320821</v>
      </c>
      <c r="AC152" s="18" cm="1">
        <f t="array" ref="AC152">Table2[wada tax]*'Asar-2081'!AI152/100</f>
        <v>3.0569828094736011</v>
      </c>
      <c r="AD152" s="18" cm="1">
        <f t="array" ref="AD152">Table2[2 wheeler pickup fuel]*'Asar-2081'!AI152/100</f>
        <v>161.84711068172214</v>
      </c>
      <c r="AE152" s="18" cm="1">
        <f t="array" ref="AE152">Table2[marker]*'Asar-2081'!AI152/100</f>
        <v>3.9792747557979129</v>
      </c>
      <c r="AF152">
        <v>21</v>
      </c>
      <c r="AG152" s="1">
        <v>146</v>
      </c>
      <c r="AH152" s="1">
        <v>167</v>
      </c>
      <c r="AI152" cm="1">
        <f t="array" ref="AI152">'Asar-2081'!AH152/Table2[Total order]*100</f>
        <v>7.7568708690017793E-2</v>
      </c>
      <c r="AJ152" t="str">
        <v xml:space="preserve"> </v>
      </c>
      <c r="AK152" t="s">
        <v>419</v>
      </c>
      <c r="AL152" s="18">
        <f t="shared" si="4"/>
        <v>15768.318268841427</v>
      </c>
      <c r="AM152" s="18">
        <v>41387.5</v>
      </c>
      <c r="AN152" s="18">
        <f t="shared" si="5"/>
        <v>25619.181731158573</v>
      </c>
    </row>
    <row r="153" spans="1:40">
      <c r="A153" s="1"/>
      <c r="B153" s="1" t="s">
        <v>374</v>
      </c>
      <c r="C153" s="1"/>
      <c r="D153" s="1">
        <v>31</v>
      </c>
      <c r="E153" s="1">
        <v>220</v>
      </c>
      <c r="F153" s="1" t="s">
        <v>186</v>
      </c>
      <c r="G153" s="1" t="s">
        <v>419</v>
      </c>
      <c r="H153" s="1" t="s">
        <v>419</v>
      </c>
      <c r="I153" s="1" t="s">
        <v>419</v>
      </c>
      <c r="J153" s="1" t="s">
        <v>485</v>
      </c>
      <c r="K153" s="19" t="s">
        <v>419</v>
      </c>
      <c r="L153" s="1" t="s">
        <v>419</v>
      </c>
      <c r="M153" s="1" t="s">
        <v>419</v>
      </c>
      <c r="N153" s="1" t="s">
        <v>419</v>
      </c>
      <c r="O153" s="1">
        <v>20500</v>
      </c>
      <c r="P153" s="1">
        <v>2425</v>
      </c>
      <c r="Q153" s="1"/>
      <c r="R153" s="19" t="s">
        <v>419</v>
      </c>
      <c r="S153" s="19">
        <v>1217.5670965493202</v>
      </c>
      <c r="T153" s="18" t="s">
        <v>419</v>
      </c>
      <c r="U153" s="18" t="s">
        <v>419</v>
      </c>
      <c r="V153" s="18" cm="1">
        <f t="array" ref="V153">Table2[server charge]*'Asar-2081'!AI153/100</f>
        <v>68.557732949979794</v>
      </c>
      <c r="W153" s="18" cm="1">
        <f t="array" ref="W153">Table2[DT roll charge]*'Asar-2081'!AI153/100</f>
        <v>174.66453623666357</v>
      </c>
      <c r="X153" s="18" cm="1">
        <f t="array" ref="X153">Table2[sms charge]*'Asar-2081'!AI153/100</f>
        <v>161.11067243245253</v>
      </c>
      <c r="Y153" s="18" cm="1">
        <f t="array" ref="Y153">Table2[shipment sack]*'Asar-2081'!AI153/100</f>
        <v>177.10747678744781</v>
      </c>
      <c r="Z153" s="18" cm="1">
        <f t="array" ref="Z153">Table2[tape charge]*'Asar-2081'!AI153/100</f>
        <v>13.71154658999596</v>
      </c>
      <c r="AA153" s="18" cm="1">
        <f t="array" ref="AA153">Table2[cable tie]*'Asar-2081'!AI153/100</f>
        <v>14.397123919495757</v>
      </c>
      <c r="AB153" s="18" cm="1">
        <f t="array" ref="AB153">Table2[audit tax]*'Asar-2081'!AI153/100</f>
        <v>13.368757925246062</v>
      </c>
      <c r="AC153" s="18" cm="1">
        <f t="array" ref="AC153">Table2[wada tax]*'Asar-2081'!AI153/100</f>
        <v>4.5031004259311729</v>
      </c>
      <c r="AD153" s="18" cm="1">
        <f t="array" ref="AD153">Table2[2 wheeler pickup fuel]*'Asar-2081'!AI153/100</f>
        <v>238.40951633355473</v>
      </c>
      <c r="AE153" s="18" cm="1">
        <f t="array" ref="AE153">Table2[marker]*'Asar-2081'!AI153/100</f>
        <v>5.8616861672232732</v>
      </c>
      <c r="AF153">
        <v>37</v>
      </c>
      <c r="AG153" s="1">
        <v>209</v>
      </c>
      <c r="AH153" s="1">
        <v>246</v>
      </c>
      <c r="AI153" cm="1">
        <f t="array" ref="AI153">'Asar-2081'!AH153/Table2[Total order]*100</f>
        <v>0.11426288824996633</v>
      </c>
      <c r="AJ153" t="str">
        <v xml:space="preserve"> </v>
      </c>
      <c r="AK153" t="s">
        <v>419</v>
      </c>
      <c r="AL153" s="18">
        <f t="shared" si="4"/>
        <v>25014.259246317313</v>
      </c>
      <c r="AM153" s="18">
        <v>63885</v>
      </c>
      <c r="AN153" s="18">
        <f t="shared" si="5"/>
        <v>38870.740753682687</v>
      </c>
    </row>
    <row r="154" spans="1:40">
      <c r="A154" s="1"/>
      <c r="B154" s="1" t="s">
        <v>374</v>
      </c>
      <c r="C154" s="1"/>
      <c r="D154" s="1">
        <v>31</v>
      </c>
      <c r="E154" s="1">
        <v>123</v>
      </c>
      <c r="F154" s="1" t="s">
        <v>187</v>
      </c>
      <c r="G154" s="1" t="s">
        <v>419</v>
      </c>
      <c r="H154" s="1" t="s">
        <v>419</v>
      </c>
      <c r="I154" s="1" t="s">
        <v>419</v>
      </c>
      <c r="J154" s="1" t="s">
        <v>485</v>
      </c>
      <c r="K154" s="19" t="s">
        <v>419</v>
      </c>
      <c r="L154" s="1" t="s">
        <v>419</v>
      </c>
      <c r="M154" s="1" t="s">
        <v>419</v>
      </c>
      <c r="N154" s="1">
        <v>400</v>
      </c>
      <c r="O154" s="1">
        <v>29100</v>
      </c>
      <c r="P154" s="1">
        <v>3050</v>
      </c>
      <c r="Q154" s="1"/>
      <c r="R154" s="19" t="s">
        <v>419</v>
      </c>
      <c r="S154" s="19">
        <v>1762.0076681770652</v>
      </c>
      <c r="T154" s="18" t="s">
        <v>419</v>
      </c>
      <c r="U154" s="18" t="s">
        <v>419</v>
      </c>
      <c r="V154" s="18" cm="1">
        <f t="array" ref="V154">Table2[server charge]*'Asar-2081'!AI154/100</f>
        <v>99.213629797531738</v>
      </c>
      <c r="W154" s="18" cm="1">
        <f t="array" ref="W154">Table2[DT roll charge]*'Asar-2081'!AI154/100</f>
        <v>252.76656463517165</v>
      </c>
      <c r="X154" s="18" cm="1">
        <f t="array" ref="X154">Table2[sms charge]*'Asar-2081'!AI154/100</f>
        <v>233.1520300241996</v>
      </c>
      <c r="Y154" s="18" cm="1">
        <f t="array" ref="Y154">Table2[shipment sack]*'Asar-2081'!AI154/100</f>
        <v>256.30187697695698</v>
      </c>
      <c r="Z154" s="18" cm="1">
        <f t="array" ref="Z154">Table2[tape charge]*'Asar-2081'!AI154/100</f>
        <v>19.84272595950635</v>
      </c>
      <c r="AA154" s="18" cm="1">
        <f t="array" ref="AA154">Table2[cable tie]*'Asar-2081'!AI154/100</f>
        <v>20.834862257481667</v>
      </c>
      <c r="AB154" s="18" cm="1">
        <f t="array" ref="AB154">Table2[audit tax]*'Asar-2081'!AI154/100</f>
        <v>19.346657810518693</v>
      </c>
      <c r="AC154" s="18" cm="1">
        <f t="array" ref="AC154">Table2[wada tax]*'Asar-2081'!AI154/100</f>
        <v>6.5166819172012103</v>
      </c>
      <c r="AD154" s="18" cm="1">
        <f t="array" ref="AD154">Table2[2 wheeler pickup fuel]*'Asar-2081'!AI154/100</f>
        <v>345.01539762091664</v>
      </c>
      <c r="AE154" s="18" cm="1">
        <f t="array" ref="AE154">Table2[marker]*'Asar-2081'!AI154/100</f>
        <v>8.4827653476889644</v>
      </c>
      <c r="AF154">
        <v>59</v>
      </c>
      <c r="AG154" s="1">
        <v>297</v>
      </c>
      <c r="AH154" s="1">
        <v>356</v>
      </c>
      <c r="AI154" cm="1">
        <f t="array" ref="AI154">'Asar-2081'!AH154/Table2[Total order]*100</f>
        <v>0.16535604966255291</v>
      </c>
      <c r="AJ154" t="str">
        <v xml:space="preserve"> </v>
      </c>
      <c r="AK154" t="s">
        <v>419</v>
      </c>
      <c r="AL154" s="18">
        <f t="shared" si="4"/>
        <v>35573.480860524243</v>
      </c>
      <c r="AM154" s="18">
        <v>90977.5</v>
      </c>
      <c r="AN154" s="18">
        <f t="shared" si="5"/>
        <v>55404.019139475757</v>
      </c>
    </row>
    <row r="155" spans="1:40">
      <c r="A155" s="1"/>
      <c r="B155" s="1" t="s">
        <v>374</v>
      </c>
      <c r="C155" s="1"/>
      <c r="D155" s="1">
        <v>31</v>
      </c>
      <c r="E155" s="1">
        <v>122</v>
      </c>
      <c r="F155" s="1" t="s">
        <v>188</v>
      </c>
      <c r="G155" s="1" t="s">
        <v>419</v>
      </c>
      <c r="H155" s="1" t="s">
        <v>419</v>
      </c>
      <c r="I155" s="1" t="s">
        <v>419</v>
      </c>
      <c r="J155" s="1" t="s">
        <v>485</v>
      </c>
      <c r="K155" s="19" t="s">
        <v>419</v>
      </c>
      <c r="L155" s="1">
        <v>1500</v>
      </c>
      <c r="M155" s="1" t="s">
        <v>419</v>
      </c>
      <c r="N155" s="1" t="s">
        <v>419</v>
      </c>
      <c r="O155" s="1">
        <v>26450</v>
      </c>
      <c r="P155" s="1">
        <v>4950</v>
      </c>
      <c r="Q155" s="1"/>
      <c r="R155" s="19" t="s">
        <v>419</v>
      </c>
      <c r="S155" s="19">
        <v>1489.7873823631928</v>
      </c>
      <c r="T155" s="18" t="s">
        <v>419</v>
      </c>
      <c r="U155" s="18" t="s">
        <v>419</v>
      </c>
      <c r="V155" s="18" cm="1">
        <f t="array" ref="V155">Table2[server charge]*'Asar-2081'!AI155/100</f>
        <v>83.885681373755773</v>
      </c>
      <c r="W155" s="18" cm="1">
        <f t="array" ref="W155">Table2[DT roll charge]*'Asar-2081'!AI155/100</f>
        <v>213.71555043591758</v>
      </c>
      <c r="X155" s="18" cm="1">
        <f t="array" ref="X155">Table2[sms charge]*'Asar-2081'!AI155/100</f>
        <v>197.13135122832605</v>
      </c>
      <c r="Y155" s="18" cm="1">
        <f t="array" ref="Y155">Table2[shipment sack]*'Asar-2081'!AI155/100</f>
        <v>216.70467688220239</v>
      </c>
      <c r="Z155" s="18" cm="1">
        <f t="array" ref="Z155">Table2[tape charge]*'Asar-2081'!AI155/100</f>
        <v>16.777136274751154</v>
      </c>
      <c r="AA155" s="18" cm="1">
        <f t="array" ref="AA155">Table2[cable tie]*'Asar-2081'!AI155/100</f>
        <v>17.615993088488711</v>
      </c>
      <c r="AB155" s="18" cm="1">
        <f t="array" ref="AB155">Table2[audit tax]*'Asar-2081'!AI155/100</f>
        <v>16.357707867882375</v>
      </c>
      <c r="AC155" s="18" cm="1">
        <f t="array" ref="AC155">Table2[wada tax]*'Asar-2081'!AI155/100</f>
        <v>5.509891171566192</v>
      </c>
      <c r="AD155" s="18" cm="1">
        <f t="array" ref="AD155">Table2[2 wheeler pickup fuel]*'Asar-2081'!AI155/100</f>
        <v>291.71245697723572</v>
      </c>
      <c r="AE155" s="18" cm="1">
        <f t="array" ref="AE155">Table2[marker]*'Asar-2081'!AI155/100</f>
        <v>7.1722257574561183</v>
      </c>
      <c r="AF155">
        <v>32</v>
      </c>
      <c r="AG155" s="1">
        <v>269</v>
      </c>
      <c r="AH155" s="1">
        <v>301</v>
      </c>
      <c r="AI155" cm="1">
        <f t="array" ref="AI155">'Asar-2081'!AH155/Table2[Total order]*100</f>
        <v>0.13980946895625962</v>
      </c>
      <c r="AJ155" t="str">
        <v xml:space="preserve"> </v>
      </c>
      <c r="AK155" t="s">
        <v>419</v>
      </c>
      <c r="AL155" s="18">
        <f t="shared" si="4"/>
        <v>35456.370053420782</v>
      </c>
      <c r="AM155" s="18">
        <v>80138.75</v>
      </c>
      <c r="AN155" s="18">
        <f t="shared" si="5"/>
        <v>44682.379946579218</v>
      </c>
    </row>
    <row r="156" spans="1:40">
      <c r="A156" s="1"/>
      <c r="B156" s="1" t="s">
        <v>374</v>
      </c>
      <c r="C156" s="1"/>
      <c r="D156" s="1">
        <v>31</v>
      </c>
      <c r="E156" s="1">
        <v>265</v>
      </c>
      <c r="F156" s="1" t="s">
        <v>189</v>
      </c>
      <c r="G156" s="1" t="s">
        <v>419</v>
      </c>
      <c r="H156" s="1" t="s">
        <v>419</v>
      </c>
      <c r="I156" s="1" t="s">
        <v>419</v>
      </c>
      <c r="J156" s="1" t="s">
        <v>485</v>
      </c>
      <c r="K156" s="19" t="s">
        <v>419</v>
      </c>
      <c r="L156" s="1" t="s">
        <v>419</v>
      </c>
      <c r="M156" s="1" t="s">
        <v>419</v>
      </c>
      <c r="N156" s="1" t="s">
        <v>419</v>
      </c>
      <c r="O156" s="1">
        <v>3500</v>
      </c>
      <c r="P156" s="1" t="s">
        <v>419</v>
      </c>
      <c r="Q156" s="1"/>
      <c r="R156" s="19" t="s">
        <v>419</v>
      </c>
      <c r="S156" s="19">
        <v>232.62460787730916</v>
      </c>
      <c r="T156" s="18" t="s">
        <v>419</v>
      </c>
      <c r="U156" s="18" t="s">
        <v>419</v>
      </c>
      <c r="V156" s="18" cm="1">
        <f t="array" ref="V156">Table2[server charge]*'Asar-2081'!AI156/100</f>
        <v>13.098428653044921</v>
      </c>
      <c r="W156" s="18" cm="1">
        <f t="array" ref="W156">Table2[DT roll charge]*'Asar-2081'!AI156/100</f>
        <v>33.370866679362543</v>
      </c>
      <c r="X156" s="18" cm="1">
        <f t="array" ref="X156">Table2[sms charge]*'Asar-2081'!AI156/100</f>
        <v>30.781307334655565</v>
      </c>
      <c r="Y156" s="18" cm="1">
        <f t="array" ref="Y156">Table2[shipment sack]*'Asar-2081'!AI156/100</f>
        <v>33.837607353699376</v>
      </c>
      <c r="Z156" s="18" cm="1">
        <f t="array" ref="Z156">Table2[tape charge]*'Asar-2081'!AI156/100</f>
        <v>2.619685730608984</v>
      </c>
      <c r="AA156" s="18" cm="1">
        <f t="array" ref="AA156">Table2[cable tie]*'Asar-2081'!AI156/100</f>
        <v>2.7506700171394334</v>
      </c>
      <c r="AB156" s="18" cm="1">
        <f t="array" ref="AB156">Table2[audit tax]*'Asar-2081'!AI156/100</f>
        <v>2.5541935873437596</v>
      </c>
      <c r="AC156" s="18" cm="1">
        <f t="array" ref="AC156">Table2[wada tax]*'Asar-2081'!AI156/100</f>
        <v>0.86034845536083393</v>
      </c>
      <c r="AD156" s="18" cm="1">
        <f t="array" ref="AD156">Table2[2 wheeler pickup fuel]*'Asar-2081'!AI156/100</f>
        <v>45.549785640963712</v>
      </c>
      <c r="AE156" s="18" cm="1">
        <f t="array" ref="AE156">Table2[marker]*'Asar-2081'!AI156/100</f>
        <v>1.1199156498353409</v>
      </c>
      <c r="AF156">
        <v>12</v>
      </c>
      <c r="AG156" s="1">
        <v>35</v>
      </c>
      <c r="AH156" s="1">
        <v>47</v>
      </c>
      <c r="AI156" cm="1">
        <f t="array" ref="AI156">'Asar-2081'!AH156/Table2[Total order]*100</f>
        <v>2.1830714421741535E-2</v>
      </c>
      <c r="AJ156" t="str">
        <v xml:space="preserve"> </v>
      </c>
      <c r="AK156" t="s">
        <v>419</v>
      </c>
      <c r="AL156" s="18">
        <f t="shared" si="4"/>
        <v>3899.1674169793241</v>
      </c>
      <c r="AM156" s="18">
        <v>11745</v>
      </c>
      <c r="AN156" s="18">
        <f t="shared" si="5"/>
        <v>7845.8325830206759</v>
      </c>
    </row>
    <row r="157" spans="1:40">
      <c r="A157" s="1" t="s">
        <v>293</v>
      </c>
      <c r="B157" s="1"/>
      <c r="C157" s="1"/>
      <c r="D157" s="1"/>
      <c r="E157" s="1">
        <v>82</v>
      </c>
      <c r="F157" s="1" t="s">
        <v>35</v>
      </c>
      <c r="G157" s="1" t="s">
        <v>422</v>
      </c>
      <c r="H157" s="1" t="s">
        <v>419</v>
      </c>
      <c r="I157" s="1" t="s">
        <v>419</v>
      </c>
      <c r="J157" s="1" t="s">
        <v>419</v>
      </c>
      <c r="K157" s="19">
        <v>4771.820000000007</v>
      </c>
      <c r="L157" s="1">
        <v>25000</v>
      </c>
      <c r="M157" s="1">
        <v>4840</v>
      </c>
      <c r="N157" s="1">
        <v>1820</v>
      </c>
      <c r="O157" s="1">
        <v>100295</v>
      </c>
      <c r="P157" s="1" t="s">
        <v>419</v>
      </c>
      <c r="Q157" s="1"/>
      <c r="R157" s="19" t="s">
        <v>419</v>
      </c>
      <c r="S157" s="19">
        <v>2606.6590126291617</v>
      </c>
      <c r="T157" s="18">
        <v>10242.293372558634</v>
      </c>
      <c r="U157" s="18">
        <v>92633.881343466521</v>
      </c>
      <c r="V157" s="18" cm="1">
        <f t="array" ref="V157">Table2[server charge]*'Asar-2081'!AI157/100</f>
        <v>527.28142577789333</v>
      </c>
      <c r="W157" s="18" cm="1">
        <f t="array" ref="W157">Table2[DT roll charge]*'Asar-2081'!AI157/100</f>
        <v>1343.3548884543388</v>
      </c>
      <c r="X157" s="18" cm="1">
        <f t="array" ref="X157">Table2[sms charge]*'Asar-2081'!AI157/100</f>
        <v>1239.1113505780495</v>
      </c>
      <c r="Y157" s="18" cm="1">
        <f t="array" ref="Y157">Table2[shipment sack]*'Asar-2081'!AI157/100</f>
        <v>1362.143683259558</v>
      </c>
      <c r="Z157" s="18" cm="1">
        <f t="array" ref="Z157">Table2[tape charge]*'Asar-2081'!AI157/100</f>
        <v>105.45628515557868</v>
      </c>
      <c r="AA157" s="18" cm="1">
        <f t="array" ref="AA157">Table2[cable tie]*'Asar-2081'!AI157/100</f>
        <v>110.7290994133576</v>
      </c>
      <c r="AB157" s="18" cm="1">
        <f t="array" ref="AB157">Table2[audit tax]*'Asar-2081'!AI157/100</f>
        <v>102.8198780266892</v>
      </c>
      <c r="AC157" s="18" cm="1">
        <f t="array" ref="AC157">Table2[wada tax]*'Asar-2081'!AI157/100</f>
        <v>34.633601649844628</v>
      </c>
      <c r="AD157" s="18" cm="1">
        <f t="array" ref="AD157">Table2[2 wheeler pickup fuel]*'Asar-2081'!AI157/100</f>
        <v>1833.6211581426242</v>
      </c>
      <c r="AE157" s="18" cm="1">
        <f t="array" ref="AE157">Table2[marker]*'Asar-2081'!AI157/100</f>
        <v>45.082561904009879</v>
      </c>
      <c r="AF157">
        <v>213</v>
      </c>
      <c r="AG157" s="1">
        <v>1679</v>
      </c>
      <c r="AH157" s="1">
        <v>1892</v>
      </c>
      <c r="AI157" cm="1">
        <f t="array" ref="AI157">'Asar-2081'!AH157/Table2[Total order]*100</f>
        <v>0.87880237629648894</v>
      </c>
      <c r="AJ157">
        <v>3430</v>
      </c>
      <c r="AK157">
        <v>5.6059491705483371</v>
      </c>
      <c r="AL157" s="18">
        <f t="shared" si="4"/>
        <v>248913.88766101626</v>
      </c>
      <c r="AM157" s="18">
        <v>285190</v>
      </c>
      <c r="AN157" s="18">
        <f t="shared" si="5"/>
        <v>36276.112338983745</v>
      </c>
    </row>
    <row r="158" spans="1:40">
      <c r="A158" s="1" t="s">
        <v>35</v>
      </c>
      <c r="B158" s="1" t="s">
        <v>374</v>
      </c>
      <c r="C158" s="1">
        <v>82</v>
      </c>
      <c r="D158" s="1">
        <v>73</v>
      </c>
      <c r="E158" s="1">
        <v>49</v>
      </c>
      <c r="F158" s="1" t="s">
        <v>190</v>
      </c>
      <c r="G158" s="1" t="s">
        <v>422</v>
      </c>
      <c r="H158" s="1" t="s">
        <v>419</v>
      </c>
      <c r="I158" s="1" t="s">
        <v>419</v>
      </c>
      <c r="J158" s="1" t="s">
        <v>419</v>
      </c>
      <c r="K158" s="19">
        <v>115</v>
      </c>
      <c r="L158" s="1" t="s">
        <v>419</v>
      </c>
      <c r="M158" s="1" t="s">
        <v>419</v>
      </c>
      <c r="N158" s="1" t="s">
        <v>419</v>
      </c>
      <c r="O158" s="1">
        <v>34085</v>
      </c>
      <c r="P158" s="1" t="s">
        <v>419</v>
      </c>
      <c r="Q158" s="1"/>
      <c r="R158" s="19" t="s">
        <v>419</v>
      </c>
      <c r="S158" s="19">
        <v>816.99196326061997</v>
      </c>
      <c r="T158" s="18" t="s">
        <v>419</v>
      </c>
      <c r="U158" s="18" t="s">
        <v>419</v>
      </c>
      <c r="V158" s="18" cm="1">
        <f t="array" ref="V158">Table2[server charge]*'Asar-2081'!AI158/100</f>
        <v>165.26315300543908</v>
      </c>
      <c r="W158" s="18" cm="1">
        <f t="array" ref="W158">Table2[DT roll charge]*'Asar-2081'!AI158/100</f>
        <v>421.04093491195715</v>
      </c>
      <c r="X158" s="18" cm="1">
        <f t="array" ref="X158">Table2[sms charge]*'Asar-2081'!AI158/100</f>
        <v>388.36840956278189</v>
      </c>
      <c r="Y158" s="18" cm="1">
        <f t="array" ref="Y158">Table2[shipment sack]*'Asar-2081'!AI158/100</f>
        <v>426.92981193071762</v>
      </c>
      <c r="Z158" s="18" cm="1">
        <f t="array" ref="Z158">Table2[tape charge]*'Asar-2081'!AI158/100</f>
        <v>33.05263060108782</v>
      </c>
      <c r="AA158" s="18" cm="1">
        <f t="array" ref="AA158">Table2[cable tie]*'Asar-2081'!AI158/100</f>
        <v>34.705262131142206</v>
      </c>
      <c r="AB158" s="18" cm="1">
        <f t="array" ref="AB158">Table2[audit tax]*'Asar-2081'!AI158/100</f>
        <v>32.226314836060624</v>
      </c>
      <c r="AC158" s="18" cm="1">
        <f t="array" ref="AC158">Table2[wada tax]*'Asar-2081'!AI158/100</f>
        <v>10.855034766573924</v>
      </c>
      <c r="AD158" s="18" cm="1">
        <f t="array" ref="AD158">Table2[2 wheeler pickup fuel]*'Asar-2081'!AI158/100</f>
        <v>574.70261457641436</v>
      </c>
      <c r="AE158" s="18" cm="1">
        <f t="array" ref="AE158">Table2[marker]*'Asar-2081'!AI158/100</f>
        <v>14.129999581965041</v>
      </c>
      <c r="AF158">
        <v>50</v>
      </c>
      <c r="AG158" s="1">
        <v>543</v>
      </c>
      <c r="AH158" s="1">
        <v>593</v>
      </c>
      <c r="AI158" cm="1">
        <f t="array" ref="AI158">'Asar-2081'!AH158/Table2[Total order]*100</f>
        <v>0.27543858834239848</v>
      </c>
      <c r="AJ158" t="str">
        <v xml:space="preserve"> </v>
      </c>
      <c r="AK158" t="s">
        <v>419</v>
      </c>
      <c r="AL158" s="18">
        <f t="shared" si="4"/>
        <v>37118.266129164767</v>
      </c>
      <c r="AM158" s="18">
        <v>119400</v>
      </c>
      <c r="AN158" s="18">
        <f t="shared" si="5"/>
        <v>82281.733870835233</v>
      </c>
    </row>
    <row r="159" spans="1:40">
      <c r="A159" s="1"/>
      <c r="B159" s="1" t="s">
        <v>374</v>
      </c>
      <c r="C159" s="1"/>
      <c r="D159" s="1">
        <v>73</v>
      </c>
      <c r="E159" s="1">
        <v>78</v>
      </c>
      <c r="F159" s="1" t="s">
        <v>191</v>
      </c>
      <c r="G159" s="1" t="s">
        <v>419</v>
      </c>
      <c r="H159" s="1" t="s">
        <v>419</v>
      </c>
      <c r="I159" s="1" t="s">
        <v>419</v>
      </c>
      <c r="J159" s="1" t="s">
        <v>419</v>
      </c>
      <c r="K159" s="19" t="s">
        <v>419</v>
      </c>
      <c r="L159" s="1" t="s">
        <v>419</v>
      </c>
      <c r="M159" s="1" t="s">
        <v>419</v>
      </c>
      <c r="N159" s="1" t="s">
        <v>419</v>
      </c>
      <c r="O159" s="1">
        <v>18800</v>
      </c>
      <c r="P159" s="1" t="s">
        <v>419</v>
      </c>
      <c r="Q159" s="1"/>
      <c r="R159" s="19" t="s">
        <v>419</v>
      </c>
      <c r="S159" s="19">
        <v>282.43398392652125</v>
      </c>
      <c r="T159" s="18" t="s">
        <v>419</v>
      </c>
      <c r="U159" s="18" t="s">
        <v>419</v>
      </c>
      <c r="V159" s="18" cm="1">
        <f t="array" ref="V159">Table2[server charge]*'Asar-2081'!AI159/100</f>
        <v>57.131444124983155</v>
      </c>
      <c r="W159" s="18" cm="1">
        <f t="array" ref="W159">Table2[DT roll charge]*'Asar-2081'!AI159/100</f>
        <v>145.5537801972196</v>
      </c>
      <c r="X159" s="18" cm="1">
        <f t="array" ref="X159">Table2[sms charge]*'Asar-2081'!AI159/100</f>
        <v>134.25889369371041</v>
      </c>
      <c r="Y159" s="18" cm="1">
        <f t="array" ref="Y159">Table2[shipment sack]*'Asar-2081'!AI159/100</f>
        <v>147.58956398953981</v>
      </c>
      <c r="Z159" s="18" cm="1">
        <f t="array" ref="Z159">Table2[tape charge]*'Asar-2081'!AI159/100</f>
        <v>11.426288824996632</v>
      </c>
      <c r="AA159" s="18" cm="1">
        <f t="array" ref="AA159">Table2[cable tie]*'Asar-2081'!AI159/100</f>
        <v>11.997603266246463</v>
      </c>
      <c r="AB159" s="18" cm="1">
        <f t="array" ref="AB159">Table2[audit tax]*'Asar-2081'!AI159/100</f>
        <v>11.140631604371714</v>
      </c>
      <c r="AC159" s="18" cm="1">
        <f t="array" ref="AC159">Table2[wada tax]*'Asar-2081'!AI159/100</f>
        <v>3.7525836882759775</v>
      </c>
      <c r="AD159" s="18" cm="1">
        <f t="array" ref="AD159">Table2[2 wheeler pickup fuel]*'Asar-2081'!AI159/100</f>
        <v>198.67459694462895</v>
      </c>
      <c r="AE159" s="18" cm="1">
        <f t="array" ref="AE159">Table2[marker]*'Asar-2081'!AI159/100</f>
        <v>4.8847384726860597</v>
      </c>
      <c r="AF159">
        <v>15</v>
      </c>
      <c r="AG159" s="1">
        <v>190</v>
      </c>
      <c r="AH159" s="1">
        <v>205</v>
      </c>
      <c r="AI159" cm="1">
        <f t="array" ref="AI159">'Asar-2081'!AH159/Table2[Total order]*100</f>
        <v>9.5219073541638596E-2</v>
      </c>
      <c r="AJ159" t="str">
        <v xml:space="preserve"> </v>
      </c>
      <c r="AK159" t="s">
        <v>419</v>
      </c>
      <c r="AL159" s="18">
        <f t="shared" si="4"/>
        <v>19808.844108733178</v>
      </c>
      <c r="AM159" s="18">
        <v>51950</v>
      </c>
      <c r="AN159" s="18">
        <f t="shared" si="5"/>
        <v>32141.155891266822</v>
      </c>
    </row>
    <row r="160" spans="1:40">
      <c r="A160" s="1"/>
      <c r="B160" s="1" t="s">
        <v>374</v>
      </c>
      <c r="C160" s="1"/>
      <c r="D160" s="1">
        <v>73</v>
      </c>
      <c r="E160" s="1">
        <v>257</v>
      </c>
      <c r="F160" s="1" t="s">
        <v>192</v>
      </c>
      <c r="G160" s="1" t="s">
        <v>422</v>
      </c>
      <c r="H160" s="1" t="s">
        <v>419</v>
      </c>
      <c r="I160" s="1" t="s">
        <v>419</v>
      </c>
      <c r="J160" s="1" t="s">
        <v>419</v>
      </c>
      <c r="K160" s="19" t="s">
        <v>419</v>
      </c>
      <c r="L160" s="1" t="s">
        <v>419</v>
      </c>
      <c r="M160" s="1" t="s">
        <v>419</v>
      </c>
      <c r="N160" s="1" t="s">
        <v>419</v>
      </c>
      <c r="O160" s="1">
        <v>179445</v>
      </c>
      <c r="P160" s="1" t="s">
        <v>419</v>
      </c>
      <c r="Q160" s="1"/>
      <c r="R160" s="19" t="s">
        <v>419</v>
      </c>
      <c r="S160" s="19">
        <v>5189.8966704936856</v>
      </c>
      <c r="T160" s="18" t="s">
        <v>419</v>
      </c>
      <c r="U160" s="18" t="s">
        <v>419</v>
      </c>
      <c r="V160" s="18" cm="1">
        <f t="array" ref="V160">Table2[server charge]*'Asar-2081'!AI160/100</f>
        <v>1049.8251220429834</v>
      </c>
      <c r="W160" s="18" cm="1">
        <f t="array" ref="W160">Table2[DT roll charge]*'Asar-2081'!AI160/100</f>
        <v>2674.6394634289086</v>
      </c>
      <c r="X160" s="18" cm="1">
        <f t="array" ref="X160">Table2[sms charge]*'Asar-2081'!AI160/100</f>
        <v>2467.0890368010105</v>
      </c>
      <c r="Y160" s="18" cm="1">
        <f t="array" ref="Y160">Table2[shipment sack]*'Asar-2081'!AI160/100</f>
        <v>2712.0482319443731</v>
      </c>
      <c r="Z160" s="18" cm="1">
        <f t="array" ref="Z160">Table2[tape charge]*'Asar-2081'!AI160/100</f>
        <v>209.96502440859666</v>
      </c>
      <c r="AA160" s="18" cm="1">
        <f t="array" ref="AA160">Table2[cable tie]*'Asar-2081'!AI160/100</f>
        <v>220.46327562902647</v>
      </c>
      <c r="AB160" s="18" cm="1">
        <f t="array" ref="AB160">Table2[audit tax]*'Asar-2081'!AI160/100</f>
        <v>204.71589879838174</v>
      </c>
      <c r="AC160" s="18" cm="1">
        <f t="array" ref="AC160">Table2[wada tax]*'Asar-2081'!AI160/100</f>
        <v>68.956013432856622</v>
      </c>
      <c r="AD160" s="18" cm="1">
        <f t="array" ref="AD160">Table2[2 wheeler pickup fuel]*'Asar-2081'!AI160/100</f>
        <v>3650.7668619044744</v>
      </c>
      <c r="AE160" s="18" cm="1">
        <f t="array" ref="AE160">Table2[marker]*'Asar-2081'!AI160/100</f>
        <v>89.760047934675057</v>
      </c>
      <c r="AF160">
        <v>401</v>
      </c>
      <c r="AG160" s="1">
        <v>3366</v>
      </c>
      <c r="AH160" s="1">
        <v>3767</v>
      </c>
      <c r="AI160" cm="1">
        <f t="array" ref="AI160">'Asar-2081'!AH160/Table2[Total order]*100</f>
        <v>1.7497085367383054</v>
      </c>
      <c r="AJ160" t="str">
        <v xml:space="preserve"> </v>
      </c>
      <c r="AK160" t="s">
        <v>419</v>
      </c>
      <c r="AL160" s="18">
        <f t="shared" si="4"/>
        <v>197983.12564681898</v>
      </c>
      <c r="AM160" s="18">
        <v>658234.5</v>
      </c>
      <c r="AN160" s="18">
        <f t="shared" si="5"/>
        <v>460251.37435318099</v>
      </c>
    </row>
    <row r="161" spans="1:40">
      <c r="A161" s="1"/>
      <c r="B161" s="1" t="s">
        <v>374</v>
      </c>
      <c r="C161" s="1"/>
      <c r="D161" s="1">
        <v>73</v>
      </c>
      <c r="E161" s="1">
        <v>253</v>
      </c>
      <c r="F161" s="1" t="s">
        <v>193</v>
      </c>
      <c r="G161" s="1" t="s">
        <v>422</v>
      </c>
      <c r="H161" s="1" t="s">
        <v>419</v>
      </c>
      <c r="I161" s="1" t="s">
        <v>419</v>
      </c>
      <c r="J161" s="1" t="s">
        <v>419</v>
      </c>
      <c r="K161" s="19" t="s">
        <v>419</v>
      </c>
      <c r="L161" s="1" t="s">
        <v>419</v>
      </c>
      <c r="M161" s="1" t="s">
        <v>419</v>
      </c>
      <c r="N161" s="1" t="s">
        <v>419</v>
      </c>
      <c r="O161" s="1">
        <v>34540</v>
      </c>
      <c r="P161" s="1" t="s">
        <v>419</v>
      </c>
      <c r="Q161" s="1"/>
      <c r="R161" s="19" t="s">
        <v>419</v>
      </c>
      <c r="S161" s="19">
        <v>704.01836969001147</v>
      </c>
      <c r="T161" s="18" t="s">
        <v>419</v>
      </c>
      <c r="U161" s="18" t="s">
        <v>419</v>
      </c>
      <c r="V161" s="18" cm="1">
        <f t="array" ref="V161">Table2[server charge]*'Asar-2081'!AI161/100</f>
        <v>142.41057535544581</v>
      </c>
      <c r="W161" s="18" cm="1">
        <f t="array" ref="W161">Table2[DT roll charge]*'Asar-2081'!AI161/100</f>
        <v>362.81942283306932</v>
      </c>
      <c r="X161" s="18" cm="1">
        <f t="array" ref="X161">Table2[sms charge]*'Asar-2081'!AI161/100</f>
        <v>334.6648520852977</v>
      </c>
      <c r="Y161" s="18" cm="1">
        <f t="array" ref="Y161">Table2[shipment sack]*'Asar-2081'!AI161/100</f>
        <v>367.89398633490168</v>
      </c>
      <c r="Z161" s="18" cm="1">
        <f t="array" ref="Z161">Table2[tape charge]*'Asar-2081'!AI161/100</f>
        <v>28.482115071089165</v>
      </c>
      <c r="AA161" s="18" cm="1">
        <f t="array" ref="AA161">Table2[cable tie]*'Asar-2081'!AI161/100</f>
        <v>29.906220824643626</v>
      </c>
      <c r="AB161" s="18" cm="1">
        <f t="array" ref="AB161">Table2[audit tax]*'Asar-2081'!AI161/100</f>
        <v>27.770062194311937</v>
      </c>
      <c r="AC161" s="18" cm="1">
        <f t="array" ref="AC161">Table2[wada tax]*'Asar-2081'!AI161/100</f>
        <v>9.3540012912635344</v>
      </c>
      <c r="AD161" s="18" cm="1">
        <f t="array" ref="AD161">Table2[2 wheeler pickup fuel]*'Asar-2081'!AI161/100</f>
        <v>495.2327757985629</v>
      </c>
      <c r="AE161" s="18" cm="1">
        <f t="array" ref="AE161">Table2[marker]*'Asar-2081'!AI161/100</f>
        <v>12.176104192890618</v>
      </c>
      <c r="AF161">
        <v>38</v>
      </c>
      <c r="AG161" s="1">
        <v>473</v>
      </c>
      <c r="AH161" s="1">
        <v>511</v>
      </c>
      <c r="AI161" cm="1">
        <f t="array" ref="AI161">'Asar-2081'!AH161/Table2[Total order]*100</f>
        <v>0.23735095892574304</v>
      </c>
      <c r="AJ161" t="str">
        <v xml:space="preserve"> </v>
      </c>
      <c r="AK161" t="s">
        <v>419</v>
      </c>
      <c r="AL161" s="18">
        <f t="shared" si="4"/>
        <v>37054.728485671498</v>
      </c>
      <c r="AM161" s="18">
        <v>132568</v>
      </c>
      <c r="AN161" s="18">
        <f t="shared" si="5"/>
        <v>95513.271514328502</v>
      </c>
    </row>
    <row r="162" spans="1:40">
      <c r="A162" s="1" t="s">
        <v>293</v>
      </c>
      <c r="B162" s="1"/>
      <c r="C162" s="1"/>
      <c r="D162" s="1"/>
      <c r="E162" s="1">
        <v>83</v>
      </c>
      <c r="F162" s="1" t="s">
        <v>36</v>
      </c>
      <c r="G162" s="1" t="s">
        <v>419</v>
      </c>
      <c r="H162" s="1" t="s">
        <v>419</v>
      </c>
      <c r="I162" s="1" t="s">
        <v>419</v>
      </c>
      <c r="J162" s="1" t="s">
        <v>485</v>
      </c>
      <c r="K162" s="19">
        <v>3367.7999999999884</v>
      </c>
      <c r="L162" s="1">
        <v>11000</v>
      </c>
      <c r="M162" s="1">
        <v>26929</v>
      </c>
      <c r="N162" s="1">
        <v>1820</v>
      </c>
      <c r="O162" s="1">
        <v>189530</v>
      </c>
      <c r="P162" s="1" t="s">
        <v>419</v>
      </c>
      <c r="Q162" s="1"/>
      <c r="R162" s="19">
        <v>81403.0188197026</v>
      </c>
      <c r="S162" s="19">
        <v>23267.168894289185</v>
      </c>
      <c r="T162" s="18">
        <v>1848.3905532401729</v>
      </c>
      <c r="U162" s="18">
        <v>16717.309781809265</v>
      </c>
      <c r="V162" s="18" cm="1">
        <f t="array" ref="V162">Table2[server charge]*'Asar-2081'!AI162/100</f>
        <v>966.77551058325162</v>
      </c>
      <c r="W162" s="18" cm="1">
        <f t="array" ref="W162">Table2[DT roll charge]*'Asar-2081'!AI162/100</f>
        <v>2463.05396831295</v>
      </c>
      <c r="X162" s="18" cm="1">
        <f t="array" ref="X162">Table2[sms charge]*'Asar-2081'!AI162/100</f>
        <v>2271.9224498706412</v>
      </c>
      <c r="Y162" s="18" cm="1">
        <f t="array" ref="Y162">Table2[shipment sack]*'Asar-2081'!AI162/100</f>
        <v>2497.5034023400667</v>
      </c>
      <c r="Z162" s="18" cm="1">
        <f t="array" ref="Z162">Table2[tape charge]*'Asar-2081'!AI162/100</f>
        <v>193.35510211665033</v>
      </c>
      <c r="AA162" s="18" cm="1">
        <f t="array" ref="AA162">Table2[cable tie]*'Asar-2081'!AI162/100</f>
        <v>203.02285722248286</v>
      </c>
      <c r="AB162" s="18" cm="1">
        <f t="array" ref="AB162">Table2[audit tax]*'Asar-2081'!AI162/100</f>
        <v>188.52122456373408</v>
      </c>
      <c r="AC162" s="18" cm="1">
        <f t="array" ref="AC162">Table2[wada tax]*'Asar-2081'!AI162/100</f>
        <v>63.501038120143249</v>
      </c>
      <c r="AD162" s="18" cm="1">
        <f t="array" ref="AD162">Table2[2 wheeler pickup fuel]*'Asar-2081'!AI162/100</f>
        <v>3361.9618380532575</v>
      </c>
      <c r="AE162" s="18" cm="1">
        <f t="array" ref="AE162">Table2[marker]*'Asar-2081'!AI162/100</f>
        <v>82.659306154868005</v>
      </c>
      <c r="AF162">
        <v>482</v>
      </c>
      <c r="AG162" s="1">
        <v>2987</v>
      </c>
      <c r="AH162" s="1">
        <v>3469</v>
      </c>
      <c r="AI162" cm="1">
        <f t="array" ref="AI162">'Asar-2081'!AH162/Table2[Total order]*100</f>
        <v>1.6112925176387527</v>
      </c>
      <c r="AJ162">
        <v>619</v>
      </c>
      <c r="AK162">
        <v>1.0116858707199476</v>
      </c>
      <c r="AL162" s="18">
        <f t="shared" si="4"/>
        <v>368174.96474637924</v>
      </c>
      <c r="AM162" s="18">
        <v>679000</v>
      </c>
      <c r="AN162" s="18">
        <f t="shared" si="5"/>
        <v>310825.03525362076</v>
      </c>
    </row>
    <row r="163" spans="1:40">
      <c r="A163" s="1" t="s">
        <v>36</v>
      </c>
      <c r="B163" s="1" t="s">
        <v>374</v>
      </c>
      <c r="C163" s="1">
        <v>83</v>
      </c>
      <c r="D163" s="1">
        <v>78</v>
      </c>
      <c r="E163" s="1">
        <v>247</v>
      </c>
      <c r="F163" s="1" t="s">
        <v>194</v>
      </c>
      <c r="G163" s="1" t="s">
        <v>419</v>
      </c>
      <c r="H163" s="1" t="s">
        <v>419</v>
      </c>
      <c r="I163" s="1" t="s">
        <v>419</v>
      </c>
      <c r="J163" s="1" t="s">
        <v>485</v>
      </c>
      <c r="K163" s="19" t="s">
        <v>419</v>
      </c>
      <c r="L163" s="1" t="s">
        <v>419</v>
      </c>
      <c r="M163" s="1" t="s">
        <v>419</v>
      </c>
      <c r="N163" s="1" t="s">
        <v>419</v>
      </c>
      <c r="O163" s="1">
        <v>18455</v>
      </c>
      <c r="P163" s="1" t="s">
        <v>419</v>
      </c>
      <c r="Q163" s="1"/>
      <c r="R163" s="19">
        <v>7180.5487918215622</v>
      </c>
      <c r="S163" s="19">
        <v>2052.3936816524906</v>
      </c>
      <c r="T163" s="18" t="s">
        <v>419</v>
      </c>
      <c r="U163" s="18" t="s">
        <v>419</v>
      </c>
      <c r="V163" s="18" cm="1">
        <f t="array" ref="V163">Table2[server charge]*'Asar-2081'!AI163/100</f>
        <v>85.279131230462681</v>
      </c>
      <c r="W163" s="18" cm="1">
        <f t="array" ref="W163">Table2[DT roll charge]*'Asar-2081'!AI163/100</f>
        <v>217.26564263584976</v>
      </c>
      <c r="X163" s="18" cm="1">
        <f t="array" ref="X163">Table2[sms charge]*'Asar-2081'!AI163/100</f>
        <v>200.40595839158729</v>
      </c>
      <c r="Y163" s="18" cm="1">
        <f t="array" ref="Y163">Table2[shipment sack]*'Asar-2081'!AI163/100</f>
        <v>220.3044223453619</v>
      </c>
      <c r="Z163" s="18" cm="1">
        <f t="array" ref="Z163">Table2[tape charge]*'Asar-2081'!AI163/100</f>
        <v>17.055826246092536</v>
      </c>
      <c r="AA163" s="18" cm="1">
        <f t="array" ref="AA163">Table2[cable tie]*'Asar-2081'!AI163/100</f>
        <v>17.908617558397161</v>
      </c>
      <c r="AB163" s="18" cm="1">
        <f t="array" ref="AB163">Table2[audit tax]*'Asar-2081'!AI163/100</f>
        <v>16.62943058994022</v>
      </c>
      <c r="AC163" s="18" cm="1">
        <f t="array" ref="AC163">Table2[wada tax]*'Asar-2081'!AI163/100</f>
        <v>5.6014176029875564</v>
      </c>
      <c r="AD163" s="18" cm="1">
        <f t="array" ref="AD163">Table2[2 wheeler pickup fuel]*'Asar-2081'!AI163/100</f>
        <v>296.55817885393395</v>
      </c>
      <c r="AE163" s="18" cm="1">
        <f t="array" ref="AE163">Table2[marker]*'Asar-2081'!AI163/100</f>
        <v>7.291365720204559</v>
      </c>
      <c r="AF163">
        <v>38</v>
      </c>
      <c r="AG163" s="1">
        <v>268</v>
      </c>
      <c r="AH163" s="1">
        <v>306</v>
      </c>
      <c r="AI163" cm="1">
        <f t="array" ref="AI163">'Asar-2081'!AH163/Table2[Total order]*100</f>
        <v>0.14213188538410446</v>
      </c>
      <c r="AJ163" t="str">
        <v xml:space="preserve"> </v>
      </c>
      <c r="AK163" t="s">
        <v>419</v>
      </c>
      <c r="AL163" s="18">
        <f t="shared" si="4"/>
        <v>28772.242464648865</v>
      </c>
      <c r="AM163" s="18">
        <v>74575</v>
      </c>
      <c r="AN163" s="18">
        <f t="shared" si="5"/>
        <v>45802.757535351135</v>
      </c>
    </row>
    <row r="164" spans="1:40">
      <c r="A164" s="1"/>
      <c r="B164" s="1" t="s">
        <v>374</v>
      </c>
      <c r="C164" s="1"/>
      <c r="D164" s="1">
        <v>78</v>
      </c>
      <c r="E164" s="1">
        <v>233</v>
      </c>
      <c r="F164" s="1" t="s">
        <v>195</v>
      </c>
      <c r="G164" s="1" t="s">
        <v>419</v>
      </c>
      <c r="H164" s="1" t="s">
        <v>419</v>
      </c>
      <c r="I164" s="1" t="s">
        <v>419</v>
      </c>
      <c r="J164" s="1" t="s">
        <v>485</v>
      </c>
      <c r="K164" s="19" t="s">
        <v>419</v>
      </c>
      <c r="L164" s="1" t="s">
        <v>419</v>
      </c>
      <c r="M164" s="1">
        <v>200</v>
      </c>
      <c r="N164" s="1">
        <v>300</v>
      </c>
      <c r="O164" s="1">
        <v>7300</v>
      </c>
      <c r="P164" s="1" t="s">
        <v>419</v>
      </c>
      <c r="Q164" s="1"/>
      <c r="R164" s="19">
        <v>4669.7032992565055</v>
      </c>
      <c r="S164" s="19">
        <v>1334.7266099635481</v>
      </c>
      <c r="T164" s="18" t="s">
        <v>419</v>
      </c>
      <c r="U164" s="18" t="s">
        <v>419</v>
      </c>
      <c r="V164" s="18" cm="1">
        <f t="array" ref="V164">Table2[server charge]*'Asar-2081'!AI164/100</f>
        <v>55.459304296934867</v>
      </c>
      <c r="W164" s="18" cm="1">
        <f t="array" ref="W164">Table2[DT roll charge]*'Asar-2081'!AI164/100</f>
        <v>141.29366955730097</v>
      </c>
      <c r="X164" s="18" cm="1">
        <f t="array" ref="X164">Table2[sms charge]*'Asar-2081'!AI164/100</f>
        <v>130.32936509779694</v>
      </c>
      <c r="Y164" s="18" cm="1">
        <f t="array" ref="Y164">Table2[shipment sack]*'Asar-2081'!AI164/100</f>
        <v>143.26986943374843</v>
      </c>
      <c r="Z164" s="18" cm="1">
        <f t="array" ref="Z164">Table2[tape charge]*'Asar-2081'!AI164/100</f>
        <v>11.091860859386975</v>
      </c>
      <c r="AA164" s="18" cm="1">
        <f t="array" ref="AA164">Table2[cable tie]*'Asar-2081'!AI164/100</f>
        <v>11.646453902356322</v>
      </c>
      <c r="AB164" s="18" cm="1">
        <f t="array" ref="AB164">Table2[audit tax]*'Asar-2081'!AI164/100</f>
        <v>10.814564337902301</v>
      </c>
      <c r="AC164" s="18" cm="1">
        <f t="array" ref="AC164">Table2[wada tax]*'Asar-2081'!AI164/100</f>
        <v>3.6427519705703388</v>
      </c>
      <c r="AD164" s="18" cm="1">
        <f t="array" ref="AD164">Table2[2 wheeler pickup fuel]*'Asar-2081'!AI164/100</f>
        <v>192.859730692591</v>
      </c>
      <c r="AE164" s="18" cm="1">
        <f t="array" ref="AE164">Table2[marker]*'Asar-2081'!AI164/100</f>
        <v>4.7417705173879314</v>
      </c>
      <c r="AF164">
        <v>52</v>
      </c>
      <c r="AG164" s="1">
        <v>147</v>
      </c>
      <c r="AH164" s="1">
        <v>199</v>
      </c>
      <c r="AI164" cm="1">
        <f t="array" ref="AI164">'Asar-2081'!AH164/Table2[Total order]*100</f>
        <v>9.2432173828224787E-2</v>
      </c>
      <c r="AJ164" t="str">
        <v xml:space="preserve"> </v>
      </c>
      <c r="AK164" t="s">
        <v>419</v>
      </c>
      <c r="AL164" s="18">
        <f t="shared" si="4"/>
        <v>14509.579249886032</v>
      </c>
      <c r="AM164" s="18">
        <v>58385</v>
      </c>
      <c r="AN164" s="18">
        <f t="shared" si="5"/>
        <v>43875.420750113968</v>
      </c>
    </row>
    <row r="165" spans="1:40">
      <c r="A165" s="1"/>
      <c r="B165" s="1" t="s">
        <v>374</v>
      </c>
      <c r="C165" s="1"/>
      <c r="D165" s="1">
        <v>78</v>
      </c>
      <c r="E165" s="1">
        <v>231</v>
      </c>
      <c r="F165" s="1" t="s">
        <v>196</v>
      </c>
      <c r="G165" s="1" t="s">
        <v>419</v>
      </c>
      <c r="H165" s="1" t="s">
        <v>470</v>
      </c>
      <c r="I165" s="1" t="s">
        <v>419</v>
      </c>
      <c r="J165" s="1" t="s">
        <v>419</v>
      </c>
      <c r="K165" s="19" t="s">
        <v>419</v>
      </c>
      <c r="L165" s="1" t="s">
        <v>419</v>
      </c>
      <c r="M165" s="1">
        <v>18600</v>
      </c>
      <c r="N165" s="1">
        <v>300</v>
      </c>
      <c r="O165" s="1">
        <v>6350</v>
      </c>
      <c r="P165" s="1" t="s">
        <v>419</v>
      </c>
      <c r="Q165" s="1"/>
      <c r="R165" s="19">
        <v>7790.704563650921</v>
      </c>
      <c r="S165" s="19" t="s">
        <v>419</v>
      </c>
      <c r="T165" s="18" t="s">
        <v>419</v>
      </c>
      <c r="U165" s="18" t="s">
        <v>419</v>
      </c>
      <c r="V165" s="18" cm="1">
        <f t="array" ref="V165">Table2[server charge]*'Asar-2081'!AI165/100</f>
        <v>51.836334669496921</v>
      </c>
      <c r="W165" s="18" cm="1">
        <f t="array" ref="W165">Table2[DT roll charge]*'Asar-2081'!AI165/100</f>
        <v>132.06342983747729</v>
      </c>
      <c r="X165" s="18" cm="1">
        <f t="array" ref="X165">Table2[sms charge]*'Asar-2081'!AI165/100</f>
        <v>121.81538647331776</v>
      </c>
      <c r="Y165" s="18" cm="1">
        <f t="array" ref="Y165">Table2[shipment sack]*'Asar-2081'!AI165/100</f>
        <v>133.91053122953369</v>
      </c>
      <c r="Z165" s="18" cm="1">
        <f t="array" ref="Z165">Table2[tape charge]*'Asar-2081'!AI165/100</f>
        <v>10.367266933899383</v>
      </c>
      <c r="AA165" s="18" cm="1">
        <f t="array" ref="AA165">Table2[cable tie]*'Asar-2081'!AI165/100</f>
        <v>10.885630280594352</v>
      </c>
      <c r="AB165" s="18" cm="1">
        <f t="array" ref="AB165">Table2[audit tax]*'Asar-2081'!AI165/100</f>
        <v>10.108085260551899</v>
      </c>
      <c r="AC165" s="18" cm="1">
        <f t="array" ref="AC165">Table2[wada tax]*'Asar-2081'!AI165/100</f>
        <v>3.4047832488747889</v>
      </c>
      <c r="AD165" s="18" cm="1">
        <f t="array" ref="AD165">Table2[2 wheeler pickup fuel]*'Asar-2081'!AI165/100</f>
        <v>180.26085381317552</v>
      </c>
      <c r="AE165" s="18" cm="1">
        <f t="array" ref="AE165">Table2[marker]*'Asar-2081'!AI165/100</f>
        <v>4.4320066142419865</v>
      </c>
      <c r="AF165">
        <v>59</v>
      </c>
      <c r="AG165" s="1">
        <v>127</v>
      </c>
      <c r="AH165" s="1">
        <v>186</v>
      </c>
      <c r="AI165" cm="1">
        <f t="array" ref="AI165">'Asar-2081'!AH165/Table2[Total order]*100</f>
        <v>8.6393891115828195E-2</v>
      </c>
      <c r="AJ165" t="str">
        <v xml:space="preserve"> </v>
      </c>
      <c r="AK165" t="s">
        <v>419</v>
      </c>
      <c r="AL165" s="18">
        <f t="shared" si="4"/>
        <v>33699.788872012083</v>
      </c>
      <c r="AM165" s="18">
        <v>78315</v>
      </c>
      <c r="AN165" s="18">
        <f t="shared" si="5"/>
        <v>44615.211127987917</v>
      </c>
    </row>
    <row r="166" spans="1:40">
      <c r="A166" s="1"/>
      <c r="B166" s="1" t="s">
        <v>374</v>
      </c>
      <c r="C166" s="1"/>
      <c r="D166" s="1">
        <v>78</v>
      </c>
      <c r="E166" s="1">
        <v>127</v>
      </c>
      <c r="F166" s="1" t="s">
        <v>197</v>
      </c>
      <c r="G166" s="1" t="s">
        <v>419</v>
      </c>
      <c r="H166" s="1" t="s">
        <v>419</v>
      </c>
      <c r="I166" s="1" t="s">
        <v>419</v>
      </c>
      <c r="J166" s="1" t="s">
        <v>485</v>
      </c>
      <c r="K166" s="19" t="s">
        <v>419</v>
      </c>
      <c r="L166" s="1" t="s">
        <v>419</v>
      </c>
      <c r="M166" s="1" t="s">
        <v>419</v>
      </c>
      <c r="N166" s="1">
        <v>300</v>
      </c>
      <c r="O166" s="1">
        <v>4600</v>
      </c>
      <c r="P166" s="1" t="s">
        <v>419</v>
      </c>
      <c r="Q166" s="1"/>
      <c r="R166" s="19">
        <v>3308.684247211896</v>
      </c>
      <c r="S166" s="19">
        <v>945.71081409477517</v>
      </c>
      <c r="T166" s="18" t="s">
        <v>419</v>
      </c>
      <c r="U166" s="18" t="s">
        <v>419</v>
      </c>
      <c r="V166" s="18" cm="1">
        <f t="array" ref="V166">Table2[server charge]*'Asar-2081'!AI166/100</f>
        <v>39.295285959134759</v>
      </c>
      <c r="W166" s="18" cm="1">
        <f t="array" ref="W166">Table2[DT roll charge]*'Asar-2081'!AI166/100</f>
        <v>100.11260003808762</v>
      </c>
      <c r="X166" s="18" cm="1">
        <f t="array" ref="X166">Table2[sms charge]*'Asar-2081'!AI166/100</f>
        <v>92.343922003966668</v>
      </c>
      <c r="Y166" s="18" cm="1">
        <f t="array" ref="Y166">Table2[shipment sack]*'Asar-2081'!AI166/100</f>
        <v>101.51282206109812</v>
      </c>
      <c r="Z166" s="18" cm="1">
        <f t="array" ref="Z166">Table2[tape charge]*'Asar-2081'!AI166/100</f>
        <v>7.8590571918269516</v>
      </c>
      <c r="AA166" s="18" cm="1">
        <f t="array" ref="AA166">Table2[cable tie]*'Asar-2081'!AI166/100</f>
        <v>8.2520100514182992</v>
      </c>
      <c r="AB166" s="18" cm="1">
        <f t="array" ref="AB166">Table2[audit tax]*'Asar-2081'!AI166/100</f>
        <v>7.6625807620312774</v>
      </c>
      <c r="AC166" s="18" cm="1">
        <f t="array" ref="AC166">Table2[wada tax]*'Asar-2081'!AI166/100</f>
        <v>2.5810453660825008</v>
      </c>
      <c r="AD166" s="18" cm="1">
        <f t="array" ref="AD166">Table2[2 wheeler pickup fuel]*'Asar-2081'!AI166/100</f>
        <v>136.64935692289112</v>
      </c>
      <c r="AE166" s="18" cm="1">
        <f t="array" ref="AE166">Table2[marker]*'Asar-2081'!AI166/100</f>
        <v>3.3597469495060217</v>
      </c>
      <c r="AF166">
        <v>49</v>
      </c>
      <c r="AG166" s="1">
        <v>92</v>
      </c>
      <c r="AH166" s="1">
        <v>141</v>
      </c>
      <c r="AI166" cm="1">
        <f t="array" ref="AI166">'Asar-2081'!AH166/Table2[Total order]*100</f>
        <v>6.5492143265224595E-2</v>
      </c>
      <c r="AJ166" t="str">
        <v xml:space="preserve"> </v>
      </c>
      <c r="AK166" t="s">
        <v>419</v>
      </c>
      <c r="AL166" s="18">
        <f t="shared" si="4"/>
        <v>9654.0234886127146</v>
      </c>
      <c r="AM166" s="18">
        <v>41669</v>
      </c>
      <c r="AN166" s="18">
        <f t="shared" si="5"/>
        <v>32014.976511387285</v>
      </c>
    </row>
    <row r="167" spans="1:40">
      <c r="A167" s="1" t="s">
        <v>293</v>
      </c>
      <c r="B167" s="1"/>
      <c r="C167" s="1"/>
      <c r="D167" s="1"/>
      <c r="E167" s="1">
        <v>85</v>
      </c>
      <c r="F167" s="1" t="s">
        <v>37</v>
      </c>
      <c r="G167" s="1" t="s">
        <v>419</v>
      </c>
      <c r="H167" s="1" t="s">
        <v>419</v>
      </c>
      <c r="I167" s="1" t="s">
        <v>419</v>
      </c>
      <c r="J167" s="1" t="s">
        <v>419</v>
      </c>
      <c r="K167" s="19">
        <v>1150.5</v>
      </c>
      <c r="L167" s="1">
        <v>3500</v>
      </c>
      <c r="M167" s="1">
        <v>210</v>
      </c>
      <c r="N167" s="1">
        <v>681</v>
      </c>
      <c r="O167" s="1">
        <v>61945</v>
      </c>
      <c r="P167" s="1" t="s">
        <v>419</v>
      </c>
      <c r="Q167" s="1"/>
      <c r="R167" s="19" t="s">
        <v>419</v>
      </c>
      <c r="S167" s="19">
        <v>750</v>
      </c>
      <c r="T167" s="18">
        <v>1549.7814170139741</v>
      </c>
      <c r="U167" s="18">
        <v>14016.613532728608</v>
      </c>
      <c r="V167" s="18" cm="1">
        <f t="array" ref="V167">Table2[server charge]*'Asar-2081'!AI167/100</f>
        <v>311.01800801698153</v>
      </c>
      <c r="W167" s="18" cm="1">
        <f t="array" ref="W167">Table2[DT roll charge]*'Asar-2081'!AI167/100</f>
        <v>792.38057902486389</v>
      </c>
      <c r="X167" s="18" cm="1">
        <f t="array" ref="X167">Table2[sms charge]*'Asar-2081'!AI167/100</f>
        <v>730.89231883990647</v>
      </c>
      <c r="Y167" s="18" cm="1">
        <f t="array" ref="Y167">Table2[shipment sack]*'Asar-2081'!AI167/100</f>
        <v>803.4631873772023</v>
      </c>
      <c r="Z167" s="18" cm="1">
        <f t="array" ref="Z167">Table2[tape charge]*'Asar-2081'!AI167/100</f>
        <v>62.203601603396301</v>
      </c>
      <c r="AA167" s="18" cm="1">
        <f t="array" ref="AA167">Table2[cable tie]*'Asar-2081'!AI167/100</f>
        <v>65.31378168356612</v>
      </c>
      <c r="AB167" s="18" cm="1">
        <f t="array" ref="AB167">Table2[audit tax]*'Asar-2081'!AI167/100</f>
        <v>60.648511563311395</v>
      </c>
      <c r="AC167" s="18" cm="1">
        <f t="array" ref="AC167">Table2[wada tax]*'Asar-2081'!AI167/100</f>
        <v>20.428699493248736</v>
      </c>
      <c r="AD167" s="18" cm="1">
        <f t="array" ref="AD167">Table2[2 wheeler pickup fuel]*'Asar-2081'!AI167/100</f>
        <v>1081.5651228790532</v>
      </c>
      <c r="AE167" s="18" cm="1">
        <f t="array" ref="AE167">Table2[marker]*'Asar-2081'!AI167/100</f>
        <v>26.592039685451919</v>
      </c>
      <c r="AF167">
        <v>77</v>
      </c>
      <c r="AG167" s="1">
        <v>1039</v>
      </c>
      <c r="AH167" s="1">
        <v>1116</v>
      </c>
      <c r="AI167" cm="1">
        <f t="array" ref="AI167">'Asar-2081'!AH167/Table2[Total order]*100</f>
        <v>0.5183633466949692</v>
      </c>
      <c r="AJ167">
        <v>519</v>
      </c>
      <c r="AK167">
        <v>0.84824711939200781</v>
      </c>
      <c r="AL167" s="18">
        <f t="shared" si="4"/>
        <v>87757.400799909548</v>
      </c>
      <c r="AM167" s="18">
        <v>227320</v>
      </c>
      <c r="AN167" s="18">
        <f t="shared" si="5"/>
        <v>139562.59920009045</v>
      </c>
    </row>
    <row r="168" spans="1:40">
      <c r="A168" s="1" t="s">
        <v>37</v>
      </c>
      <c r="B168" s="1" t="s">
        <v>374</v>
      </c>
      <c r="C168" s="1">
        <v>85</v>
      </c>
      <c r="D168" s="1">
        <v>36</v>
      </c>
      <c r="E168" s="1">
        <v>121</v>
      </c>
      <c r="F168" s="1" t="s">
        <v>198</v>
      </c>
      <c r="G168" s="1" t="s">
        <v>422</v>
      </c>
      <c r="H168" s="1" t="s">
        <v>419</v>
      </c>
      <c r="I168" s="1" t="s">
        <v>419</v>
      </c>
      <c r="J168" s="1" t="s">
        <v>419</v>
      </c>
      <c r="K168" s="19" t="s">
        <v>419</v>
      </c>
      <c r="L168" s="1" t="s">
        <v>419</v>
      </c>
      <c r="M168" s="1" t="s">
        <v>419</v>
      </c>
      <c r="N168" s="1">
        <v>400</v>
      </c>
      <c r="O168" s="1">
        <v>46035</v>
      </c>
      <c r="P168" s="1" t="s">
        <v>419</v>
      </c>
      <c r="Q168" s="1"/>
      <c r="R168" s="19" t="s">
        <v>419</v>
      </c>
      <c r="S168" s="19" t="s">
        <v>419</v>
      </c>
      <c r="T168" s="18">
        <v>791.31421099942793</v>
      </c>
      <c r="U168" s="18">
        <v>7156.8450600637407</v>
      </c>
      <c r="V168" s="18" cm="1">
        <f t="array" ref="V168">Table2[server charge]*'Asar-2081'!AI168/100</f>
        <v>156.06638395117352</v>
      </c>
      <c r="W168" s="18" cm="1">
        <f t="array" ref="W168">Table2[DT roll charge]*'Asar-2081'!AI168/100</f>
        <v>397.61032639240483</v>
      </c>
      <c r="X168" s="18" cm="1">
        <f t="array" ref="X168">Table2[sms charge]*'Asar-2081'!AI168/100</f>
        <v>366.75600228525781</v>
      </c>
      <c r="Y168" s="18" cm="1">
        <f t="array" ref="Y168">Table2[shipment sack]*'Asar-2081'!AI168/100</f>
        <v>403.17149187386497</v>
      </c>
      <c r="Z168" s="18" cm="1">
        <f t="array" ref="Z168">Table2[tape charge]*'Asar-2081'!AI168/100</f>
        <v>31.213276790234705</v>
      </c>
      <c r="AA168" s="18" cm="1">
        <f t="array" ref="AA168">Table2[cable tie]*'Asar-2081'!AI168/100</f>
        <v>32.773940629746441</v>
      </c>
      <c r="AB168" s="18" cm="1">
        <f t="array" ref="AB168">Table2[audit tax]*'Asar-2081'!AI168/100</f>
        <v>30.432944870478835</v>
      </c>
      <c r="AC168" s="18" cm="1">
        <f t="array" ref="AC168">Table2[wada tax]*'Asar-2081'!AI168/100</f>
        <v>10.250960319192913</v>
      </c>
      <c r="AD168" s="18" cm="1">
        <f t="array" ref="AD168">Table2[2 wheeler pickup fuel]*'Asar-2081'!AI168/100</f>
        <v>542.72085019020597</v>
      </c>
      <c r="AE168" s="18" cm="1">
        <f t="array" ref="AE168">Table2[marker]*'Asar-2081'!AI168/100</f>
        <v>13.343675827825336</v>
      </c>
      <c r="AF168">
        <v>64</v>
      </c>
      <c r="AG168" s="1">
        <v>496</v>
      </c>
      <c r="AH168" s="1">
        <v>560</v>
      </c>
      <c r="AI168" cm="1">
        <f t="array" ref="AI168">'Asar-2081'!AH168/Table2[Total order]*100</f>
        <v>0.26011063991862254</v>
      </c>
      <c r="AJ168">
        <v>265</v>
      </c>
      <c r="AK168">
        <v>0.4331126910190406</v>
      </c>
      <c r="AL168" s="18">
        <f t="shared" si="4"/>
        <v>56367.499124193557</v>
      </c>
      <c r="AM168" s="18">
        <v>124215</v>
      </c>
      <c r="AN168" s="18">
        <f t="shared" si="5"/>
        <v>67847.500875806436</v>
      </c>
    </row>
    <row r="169" spans="1:40">
      <c r="A169" s="1" t="s">
        <v>293</v>
      </c>
      <c r="B169" s="1"/>
      <c r="C169" s="1"/>
      <c r="D169" s="1"/>
      <c r="E169" s="1">
        <v>87</v>
      </c>
      <c r="F169" s="1" t="s">
        <v>38</v>
      </c>
      <c r="G169" s="1" t="s">
        <v>419</v>
      </c>
      <c r="H169" s="1" t="s">
        <v>419</v>
      </c>
      <c r="I169" s="1" t="s">
        <v>419</v>
      </c>
      <c r="J169" s="1" t="s">
        <v>419</v>
      </c>
      <c r="K169" s="19">
        <v>1315.8500000000058</v>
      </c>
      <c r="L169" s="1">
        <v>3500</v>
      </c>
      <c r="M169" s="1">
        <v>1196</v>
      </c>
      <c r="N169" s="1">
        <v>400</v>
      </c>
      <c r="O169" s="1">
        <v>67010</v>
      </c>
      <c r="P169" s="1" t="s">
        <v>419</v>
      </c>
      <c r="Q169" s="1"/>
      <c r="R169" s="19" t="s">
        <v>419</v>
      </c>
      <c r="S169" s="19">
        <v>6290.9505703422055</v>
      </c>
      <c r="T169" s="18">
        <v>1442.2821279725422</v>
      </c>
      <c r="U169" s="18">
        <v>13044.362883059572</v>
      </c>
      <c r="V169" s="18" cm="1">
        <f t="array" ref="V169">Table2[server charge]*'Asar-2081'!AI169/100</f>
        <v>346.69032434867836</v>
      </c>
      <c r="W169" s="18" cm="1">
        <f t="array" ref="W169">Table2[DT roll charge]*'Asar-2081'!AI169/100</f>
        <v>883.26293934312764</v>
      </c>
      <c r="X169" s="18" cm="1">
        <f t="array" ref="X169">Table2[sms charge]*'Asar-2081'!AI169/100</f>
        <v>814.722262219394</v>
      </c>
      <c r="Y169" s="18" cm="1">
        <f t="array" ref="Y169">Table2[shipment sack]*'Asar-2081'!AI169/100</f>
        <v>895.61667123408563</v>
      </c>
      <c r="Z169" s="18" cm="1">
        <f t="array" ref="Z169">Table2[tape charge]*'Asar-2081'!AI169/100</f>
        <v>69.338064869735661</v>
      </c>
      <c r="AA169" s="18" cm="1">
        <f t="array" ref="AA169">Table2[cable tie]*'Asar-2081'!AI169/100</f>
        <v>72.804968113222444</v>
      </c>
      <c r="AB169" s="18" cm="1">
        <f t="array" ref="AB169">Table2[audit tax]*'Asar-2081'!AI169/100</f>
        <v>67.604613247992262</v>
      </c>
      <c r="AC169" s="18" cm="1">
        <f t="array" ref="AC169">Table2[wada tax]*'Asar-2081'!AI169/100</f>
        <v>22.771776137635687</v>
      </c>
      <c r="AD169" s="18" cm="1">
        <f t="array" ref="AD169">Table2[2 wheeler pickup fuel]*'Asar-2081'!AI169/100</f>
        <v>1205.6156029225288</v>
      </c>
      <c r="AE169" s="18" cm="1">
        <f t="array" ref="AE169">Table2[marker]*'Asar-2081'!AI169/100</f>
        <v>29.642022731811995</v>
      </c>
      <c r="AF169">
        <v>152</v>
      </c>
      <c r="AG169" s="1">
        <v>1092</v>
      </c>
      <c r="AH169" s="1">
        <v>1244</v>
      </c>
      <c r="AI169" cm="1">
        <f t="array" ref="AI169">'Asar-2081'!AH169/Table2[Total order]*100</f>
        <v>0.57781720724779717</v>
      </c>
      <c r="AJ169">
        <v>483</v>
      </c>
      <c r="AK169">
        <v>0.78940916891394941</v>
      </c>
      <c r="AL169" s="18">
        <f t="shared" si="4"/>
        <v>98607.514826542552</v>
      </c>
      <c r="AM169" s="18">
        <v>279035.63</v>
      </c>
      <c r="AN169" s="18">
        <f t="shared" si="5"/>
        <v>180428.11517345745</v>
      </c>
    </row>
    <row r="170" spans="1:40">
      <c r="A170" s="1" t="s">
        <v>38</v>
      </c>
      <c r="B170" s="1" t="s">
        <v>374</v>
      </c>
      <c r="C170" s="1">
        <v>87</v>
      </c>
      <c r="D170" s="1">
        <v>67</v>
      </c>
      <c r="E170" s="1">
        <v>211</v>
      </c>
      <c r="F170" s="1" t="s">
        <v>199</v>
      </c>
      <c r="G170" s="1" t="s">
        <v>419</v>
      </c>
      <c r="H170" s="1" t="s">
        <v>419</v>
      </c>
      <c r="I170" s="1" t="s">
        <v>419</v>
      </c>
      <c r="J170" s="1" t="s">
        <v>419</v>
      </c>
      <c r="K170" s="19" t="s">
        <v>419</v>
      </c>
      <c r="L170" s="1" t="s">
        <v>419</v>
      </c>
      <c r="M170" s="1" t="s">
        <v>419</v>
      </c>
      <c r="N170" s="1" t="s">
        <v>419</v>
      </c>
      <c r="O170" s="1">
        <v>3340</v>
      </c>
      <c r="P170" s="1" t="s">
        <v>419</v>
      </c>
      <c r="Q170" s="1"/>
      <c r="R170" s="19" t="s">
        <v>419</v>
      </c>
      <c r="S170" s="19">
        <v>359.04942965779469</v>
      </c>
      <c r="T170" s="18" t="s">
        <v>419</v>
      </c>
      <c r="U170" s="18" t="s">
        <v>419</v>
      </c>
      <c r="V170" s="18" cm="1">
        <f t="array" ref="V170">Table2[server charge]*'Asar-2081'!AI170/100</f>
        <v>19.786987965238069</v>
      </c>
      <c r="W170" s="18" cm="1">
        <f t="array" ref="W170">Table2[DT roll charge]*'Asar-2081'!AI170/100</f>
        <v>50.411309239037024</v>
      </c>
      <c r="X170" s="18" cm="1">
        <f t="array" ref="X170">Table2[sms charge]*'Asar-2081'!AI170/100</f>
        <v>46.49942171830947</v>
      </c>
      <c r="Y170" s="18" cm="1">
        <f t="array" ref="Y170">Table2[shipment sack]*'Asar-2081'!AI170/100</f>
        <v>51.116385576865014</v>
      </c>
      <c r="Z170" s="18" cm="1">
        <f t="array" ref="Z170">Table2[tape charge]*'Asar-2081'!AI170/100</f>
        <v>3.9573975930476144</v>
      </c>
      <c r="AA170" s="18" cm="1">
        <f t="array" ref="AA170">Table2[cable tie]*'Asar-2081'!AI170/100</f>
        <v>4.155267472699995</v>
      </c>
      <c r="AB170" s="18" cm="1">
        <f t="array" ref="AB170">Table2[audit tax]*'Asar-2081'!AI170/100</f>
        <v>3.8584626532214235</v>
      </c>
      <c r="AC170" s="18" cm="1">
        <f t="array" ref="AC170">Table2[wada tax]*'Asar-2081'!AI170/100</f>
        <v>1.2996753261833873</v>
      </c>
      <c r="AD170" s="18" cm="1">
        <f t="array" ref="AD170">Table2[2 wheeler pickup fuel]*'Asar-2081'!AI170/100</f>
        <v>68.809250649115398</v>
      </c>
      <c r="AE170" s="18" cm="1">
        <f t="array" ref="AE170">Table2[marker]*'Asar-2081'!AI170/100</f>
        <v>1.6917874710278551</v>
      </c>
      <c r="AF170">
        <v>23</v>
      </c>
      <c r="AG170" s="1">
        <v>48</v>
      </c>
      <c r="AH170" s="1">
        <v>71</v>
      </c>
      <c r="AI170" cm="1">
        <f t="array" ref="AI170">'Asar-2081'!AH170/Table2[Total order]*100</f>
        <v>3.2978313275396784E-2</v>
      </c>
      <c r="AJ170" t="str">
        <v xml:space="preserve"> </v>
      </c>
      <c r="AK170" t="s">
        <v>419</v>
      </c>
      <c r="AL170" s="18">
        <f t="shared" si="4"/>
        <v>3950.6353753225394</v>
      </c>
      <c r="AM170" s="18">
        <v>17475</v>
      </c>
      <c r="AN170" s="18">
        <f t="shared" si="5"/>
        <v>13524.364624677461</v>
      </c>
    </row>
    <row r="171" spans="1:40">
      <c r="A171" s="1" t="s">
        <v>293</v>
      </c>
      <c r="B171" s="1"/>
      <c r="C171" s="1"/>
      <c r="D171" s="1"/>
      <c r="E171" s="1">
        <v>90</v>
      </c>
      <c r="F171" s="1" t="s">
        <v>39</v>
      </c>
      <c r="G171" s="1" t="s">
        <v>422</v>
      </c>
      <c r="H171" s="1" t="s">
        <v>419</v>
      </c>
      <c r="I171" s="1" t="s">
        <v>419</v>
      </c>
      <c r="J171" s="1" t="s">
        <v>419</v>
      </c>
      <c r="K171" s="19">
        <v>5054.8194999999832</v>
      </c>
      <c r="L171" s="1">
        <v>23000</v>
      </c>
      <c r="M171" s="1">
        <v>5804</v>
      </c>
      <c r="N171" s="1">
        <v>2501</v>
      </c>
      <c r="O171" s="1">
        <v>785890</v>
      </c>
      <c r="P171" s="1" t="s">
        <v>419</v>
      </c>
      <c r="Q171" s="1"/>
      <c r="R171" s="19" t="s">
        <v>419</v>
      </c>
      <c r="S171" s="19">
        <v>31154.529307282417</v>
      </c>
      <c r="T171" s="18">
        <v>18893.000049031627</v>
      </c>
      <c r="U171" s="18">
        <v>170873.05167933318</v>
      </c>
      <c r="V171" s="18" cm="1">
        <f t="array" ref="V171">Table2[server charge]*'Asar-2081'!AI171/100</f>
        <v>3666.1665729958709</v>
      </c>
      <c r="W171" s="18" cm="1">
        <f t="array" ref="W171">Table2[DT roll charge]*'Asar-2081'!AI171/100</f>
        <v>9340.292578021581</v>
      </c>
      <c r="X171" s="18" cm="1">
        <f t="array" ref="X171">Table2[sms charge]*'Asar-2081'!AI171/100</f>
        <v>8615.4914465402962</v>
      </c>
      <c r="Y171" s="18" cm="1">
        <f t="array" ref="Y171">Table2[shipment sack]*'Asar-2081'!AI171/100</f>
        <v>9470.9303135726677</v>
      </c>
      <c r="Z171" s="18" cm="1">
        <f t="array" ref="Z171">Table2[tape charge]*'Asar-2081'!AI171/100</f>
        <v>733.23331459917415</v>
      </c>
      <c r="AA171" s="18" cm="1">
        <f t="array" ref="AA171">Table2[cable tie]*'Asar-2081'!AI171/100</f>
        <v>769.89498032913298</v>
      </c>
      <c r="AB171" s="18" cm="1">
        <f t="array" ref="AB171">Table2[audit tax]*'Asar-2081'!AI171/100</f>
        <v>714.90248173419491</v>
      </c>
      <c r="AC171" s="18" cm="1">
        <f t="array" ref="AC171">Table2[wada tax]*'Asar-2081'!AI171/100</f>
        <v>240.80604106961212</v>
      </c>
      <c r="AD171" s="18" cm="1">
        <f t="array" ref="AD171">Table2[2 wheeler pickup fuel]*'Asar-2081'!AI171/100</f>
        <v>12749.09425759314</v>
      </c>
      <c r="AE171" s="18" cm="1">
        <f t="array" ref="AE171">Table2[marker]*'Asar-2081'!AI171/100</f>
        <v>313.45724199114699</v>
      </c>
      <c r="AF171">
        <v>1066</v>
      </c>
      <c r="AG171" s="1">
        <v>12089</v>
      </c>
      <c r="AH171" s="1">
        <v>13155</v>
      </c>
      <c r="AI171" cm="1">
        <f t="array" ref="AI171">'Asar-2081'!AH171/Table2[Total order]*100</f>
        <v>6.1102776216597849</v>
      </c>
      <c r="AJ171">
        <v>6327</v>
      </c>
      <c r="AK171">
        <v>10.340769796518755</v>
      </c>
      <c r="AL171" s="18">
        <f t="shared" si="4"/>
        <v>1089784.6697640938</v>
      </c>
      <c r="AM171" s="18">
        <v>1968810</v>
      </c>
      <c r="AN171" s="18">
        <f t="shared" si="5"/>
        <v>879025.33023590618</v>
      </c>
    </row>
    <row r="172" spans="1:40">
      <c r="A172" s="1" t="s">
        <v>39</v>
      </c>
      <c r="B172" s="1" t="s">
        <v>374</v>
      </c>
      <c r="C172" s="1">
        <v>90</v>
      </c>
      <c r="D172" s="1">
        <v>45</v>
      </c>
      <c r="E172" s="1">
        <v>124</v>
      </c>
      <c r="F172" s="1" t="s">
        <v>200</v>
      </c>
      <c r="G172" s="1" t="s">
        <v>419</v>
      </c>
      <c r="H172" s="1" t="s">
        <v>419</v>
      </c>
      <c r="I172" s="1" t="s">
        <v>419</v>
      </c>
      <c r="J172" s="1" t="s">
        <v>419</v>
      </c>
      <c r="K172" s="19" t="s">
        <v>419</v>
      </c>
      <c r="L172" s="1" t="s">
        <v>419</v>
      </c>
      <c r="M172" s="1" t="s">
        <v>419</v>
      </c>
      <c r="N172" s="1" t="s">
        <v>419</v>
      </c>
      <c r="O172" s="1">
        <v>21165</v>
      </c>
      <c r="P172" s="1" t="s">
        <v>419</v>
      </c>
      <c r="Q172" s="1"/>
      <c r="R172" s="19" t="s">
        <v>419</v>
      </c>
      <c r="S172" s="19">
        <v>845.47069271758437</v>
      </c>
      <c r="T172" s="18" t="s">
        <v>419</v>
      </c>
      <c r="U172" s="18" t="s">
        <v>419</v>
      </c>
      <c r="V172" s="18" cm="1">
        <f t="array" ref="V172">Table2[server charge]*'Asar-2081'!AI172/100</f>
        <v>99.492319768873116</v>
      </c>
      <c r="W172" s="18" cm="1">
        <f t="array" ref="W172">Table2[DT roll charge]*'Asar-2081'!AI172/100</f>
        <v>253.476583075158</v>
      </c>
      <c r="X172" s="18" cm="1">
        <f t="array" ref="X172">Table2[sms charge]*'Asar-2081'!AI172/100</f>
        <v>233.80695145685183</v>
      </c>
      <c r="Y172" s="18" cm="1">
        <f t="array" ref="Y172">Table2[shipment sack]*'Asar-2081'!AI172/100</f>
        <v>257.02182606958888</v>
      </c>
      <c r="Z172" s="18" cm="1">
        <f t="array" ref="Z172">Table2[tape charge]*'Asar-2081'!AI172/100</f>
        <v>19.898463953774623</v>
      </c>
      <c r="AA172" s="18" cm="1">
        <f t="array" ref="AA172">Table2[cable tie]*'Asar-2081'!AI172/100</f>
        <v>20.893387151463354</v>
      </c>
      <c r="AB172" s="18" cm="1">
        <f t="array" ref="AB172">Table2[audit tax]*'Asar-2081'!AI172/100</f>
        <v>19.401002354930256</v>
      </c>
      <c r="AC172" s="18" cm="1">
        <f t="array" ref="AC172">Table2[wada tax]*'Asar-2081'!AI172/100</f>
        <v>6.5349872034854819</v>
      </c>
      <c r="AD172" s="18" cm="1">
        <f t="array" ref="AD172">Table2[2 wheeler pickup fuel]*'Asar-2081'!AI172/100</f>
        <v>345.98454199625621</v>
      </c>
      <c r="AE172" s="18" cm="1">
        <f t="array" ref="AE172">Table2[marker]*'Asar-2081'!AI172/100</f>
        <v>8.5065933402386502</v>
      </c>
      <c r="AF172">
        <v>44</v>
      </c>
      <c r="AG172" s="1">
        <v>313</v>
      </c>
      <c r="AH172" s="1">
        <v>357</v>
      </c>
      <c r="AI172" cm="1">
        <f t="array" ref="AI172">'Asar-2081'!AH172/Table2[Total order]*100</f>
        <v>0.16582053294812185</v>
      </c>
      <c r="AJ172" t="str">
        <v xml:space="preserve"> </v>
      </c>
      <c r="AK172" t="s">
        <v>419</v>
      </c>
      <c r="AL172" s="18">
        <f t="shared" si="4"/>
        <v>23275.487349088202</v>
      </c>
      <c r="AM172" s="18">
        <v>78416.25</v>
      </c>
      <c r="AN172" s="18">
        <f t="shared" si="5"/>
        <v>55140.762650911798</v>
      </c>
    </row>
    <row r="173" spans="1:40">
      <c r="A173" s="1" t="s">
        <v>293</v>
      </c>
      <c r="B173" s="1"/>
      <c r="C173" s="1"/>
      <c r="D173" s="1"/>
      <c r="E173" s="1">
        <v>91</v>
      </c>
      <c r="F173" s="1" t="s">
        <v>40</v>
      </c>
      <c r="G173" s="1" t="s">
        <v>419</v>
      </c>
      <c r="H173" s="1" t="s">
        <v>419</v>
      </c>
      <c r="I173" s="1" t="s">
        <v>419</v>
      </c>
      <c r="J173" s="1" t="s">
        <v>419</v>
      </c>
      <c r="K173" s="19">
        <v>1268.5</v>
      </c>
      <c r="L173" s="1">
        <v>3500</v>
      </c>
      <c r="M173" s="1" t="s">
        <v>419</v>
      </c>
      <c r="N173" s="1">
        <v>681</v>
      </c>
      <c r="O173" s="1">
        <v>46105</v>
      </c>
      <c r="P173" s="1" t="s">
        <v>419</v>
      </c>
      <c r="Q173" s="1"/>
      <c r="R173" s="19" t="s">
        <v>419</v>
      </c>
      <c r="S173" s="19">
        <v>1700.650759219089</v>
      </c>
      <c r="T173" s="18">
        <v>1203.394818991583</v>
      </c>
      <c r="U173" s="18">
        <v>10883.805883795047</v>
      </c>
      <c r="V173" s="18" cm="1">
        <f t="array" ref="V173">Table2[server charge]*'Asar-2081'!AI173/100</f>
        <v>218.49293753164292</v>
      </c>
      <c r="W173" s="18" cm="1">
        <f t="array" ref="W173">Table2[DT roll charge]*'Asar-2081'!AI173/100</f>
        <v>556.6544569493667</v>
      </c>
      <c r="X173" s="18" cm="1">
        <f t="array" ref="X173">Table2[sms charge]*'Asar-2081'!AI173/100</f>
        <v>513.45840319936087</v>
      </c>
      <c r="Y173" s="18" cm="1">
        <f t="array" ref="Y173">Table2[shipment sack]*'Asar-2081'!AI173/100</f>
        <v>564.44008862341082</v>
      </c>
      <c r="Z173" s="18" cm="1">
        <f t="array" ref="Z173">Table2[tape charge]*'Asar-2081'!AI173/100</f>
        <v>43.698587506328586</v>
      </c>
      <c r="AA173" s="18" cm="1">
        <f t="array" ref="AA173">Table2[cable tie]*'Asar-2081'!AI173/100</f>
        <v>45.883516881645008</v>
      </c>
      <c r="AB173" s="18" cm="1">
        <f t="array" ref="AB173">Table2[audit tax]*'Asar-2081'!AI173/100</f>
        <v>42.606122818670364</v>
      </c>
      <c r="AC173" s="18" cm="1">
        <f t="array" ref="AC173">Table2[wada tax]*'Asar-2081'!AI173/100</f>
        <v>14.35134444687008</v>
      </c>
      <c r="AD173" s="18" cm="1">
        <f t="array" ref="AD173">Table2[2 wheeler pickup fuel]*'Asar-2081'!AI173/100</f>
        <v>759.80919026628817</v>
      </c>
      <c r="AE173" s="18" cm="1">
        <f t="array" ref="AE173">Table2[marker]*'Asar-2081'!AI173/100</f>
        <v>18.681146158955467</v>
      </c>
      <c r="AF173">
        <v>99</v>
      </c>
      <c r="AG173" s="1">
        <v>685</v>
      </c>
      <c r="AH173" s="1">
        <v>784</v>
      </c>
      <c r="AI173" cm="1">
        <f t="array" ref="AI173">'Asar-2081'!AH173/Table2[Total order]*100</f>
        <v>0.36415489588607153</v>
      </c>
      <c r="AJ173">
        <v>403</v>
      </c>
      <c r="AK173">
        <v>0.65865816785159759</v>
      </c>
      <c r="AL173" s="18">
        <f t="shared" si="4"/>
        <v>68120.427256388255</v>
      </c>
      <c r="AM173" s="18">
        <v>193690</v>
      </c>
      <c r="AN173" s="18">
        <f t="shared" si="5"/>
        <v>125569.57274361174</v>
      </c>
    </row>
    <row r="174" spans="1:40">
      <c r="A174" s="1" t="s">
        <v>40</v>
      </c>
      <c r="B174" s="1" t="s">
        <v>374</v>
      </c>
      <c r="C174" s="1">
        <v>91</v>
      </c>
      <c r="D174" s="1">
        <v>35</v>
      </c>
      <c r="E174" s="1">
        <v>329</v>
      </c>
      <c r="F174" s="1" t="s">
        <v>201</v>
      </c>
      <c r="G174" s="1" t="s">
        <v>419</v>
      </c>
      <c r="H174" s="1" t="s">
        <v>419</v>
      </c>
      <c r="I174" s="1" t="s">
        <v>419</v>
      </c>
      <c r="J174" s="1" t="s">
        <v>419</v>
      </c>
      <c r="K174" s="19" t="s">
        <v>419</v>
      </c>
      <c r="L174" s="1" t="s">
        <v>419</v>
      </c>
      <c r="M174" s="1">
        <v>50</v>
      </c>
      <c r="N174" s="1" t="s">
        <v>419</v>
      </c>
      <c r="O174" s="1">
        <v>9400</v>
      </c>
      <c r="P174" s="1" t="s">
        <v>419</v>
      </c>
      <c r="Q174" s="1"/>
      <c r="R174" s="19" t="s">
        <v>419</v>
      </c>
      <c r="S174" s="19">
        <v>299.34924078091109</v>
      </c>
      <c r="T174" s="18" t="s">
        <v>419</v>
      </c>
      <c r="U174" s="18" t="s">
        <v>419</v>
      </c>
      <c r="V174" s="18" cm="1">
        <f t="array" ref="V174">Table2[server charge]*'Asar-2081'!AI174/100</f>
        <v>38.459216045110615</v>
      </c>
      <c r="W174" s="18" cm="1">
        <f t="array" ref="W174">Table2[DT roll charge]*'Asar-2081'!AI174/100</f>
        <v>97.982544718128324</v>
      </c>
      <c r="X174" s="18" cm="1">
        <f t="array" ref="X174">Table2[sms charge]*'Asar-2081'!AI174/100</f>
        <v>90.379157706009934</v>
      </c>
      <c r="Y174" s="18" cm="1">
        <f t="array" ref="Y174">Table2[shipment sack]*'Asar-2081'!AI174/100</f>
        <v>99.352974783202427</v>
      </c>
      <c r="Z174" s="18" cm="1">
        <f t="array" ref="Z174">Table2[tape charge]*'Asar-2081'!AI174/100</f>
        <v>7.6918432090221236</v>
      </c>
      <c r="AA174" s="18" cm="1">
        <f t="array" ref="AA174">Table2[cable tie]*'Asar-2081'!AI174/100</f>
        <v>8.0764353694732289</v>
      </c>
      <c r="AB174" s="18" cm="1">
        <f t="array" ref="AB174">Table2[audit tax]*'Asar-2081'!AI174/100</f>
        <v>7.4995471287965696</v>
      </c>
      <c r="AC174" s="18" cm="1">
        <f t="array" ref="AC174">Table2[wada tax]*'Asar-2081'!AI174/100</f>
        <v>2.5261295072296819</v>
      </c>
      <c r="AD174" s="18" cm="1">
        <f t="array" ref="AD174">Table2[2 wheeler pickup fuel]*'Asar-2081'!AI174/100</f>
        <v>133.74192379687216</v>
      </c>
      <c r="AE174" s="18" cm="1">
        <f t="array" ref="AE174">Table2[marker]*'Asar-2081'!AI174/100</f>
        <v>3.2882629718569576</v>
      </c>
      <c r="AF174">
        <v>18</v>
      </c>
      <c r="AG174" s="1">
        <v>120</v>
      </c>
      <c r="AH174" s="1">
        <v>138</v>
      </c>
      <c r="AI174" cm="1">
        <f t="array" ref="AI174">'Asar-2081'!AH174/Table2[Total order]*100</f>
        <v>6.409869340851769E-2</v>
      </c>
      <c r="AJ174" t="str">
        <v xml:space="preserve"> </v>
      </c>
      <c r="AK174" t="s">
        <v>419</v>
      </c>
      <c r="AL174" s="18">
        <f t="shared" si="4"/>
        <v>10238.347276016613</v>
      </c>
      <c r="AM174" s="18">
        <v>37443.75</v>
      </c>
      <c r="AN174" s="18">
        <f t="shared" si="5"/>
        <v>27205.402723983389</v>
      </c>
    </row>
    <row r="175" spans="1:40">
      <c r="A175" s="1" t="s">
        <v>293</v>
      </c>
      <c r="B175" s="1"/>
      <c r="C175" s="1"/>
      <c r="D175" s="1"/>
      <c r="E175" s="1">
        <v>93</v>
      </c>
      <c r="F175" s="1" t="s">
        <v>41</v>
      </c>
      <c r="G175" s="1" t="s">
        <v>422</v>
      </c>
      <c r="H175" s="1" t="s">
        <v>419</v>
      </c>
      <c r="I175" s="1" t="s">
        <v>419</v>
      </c>
      <c r="J175" s="1" t="s">
        <v>419</v>
      </c>
      <c r="K175" s="19">
        <v>1460.3999999999942</v>
      </c>
      <c r="L175" s="1">
        <v>4500</v>
      </c>
      <c r="M175" s="1">
        <v>650</v>
      </c>
      <c r="N175" s="1">
        <v>400</v>
      </c>
      <c r="O175" s="1">
        <v>64230</v>
      </c>
      <c r="P175" s="1" t="s">
        <v>419</v>
      </c>
      <c r="Q175" s="1"/>
      <c r="R175" s="19" t="s">
        <v>419</v>
      </c>
      <c r="S175" s="19">
        <v>136.10822060353797</v>
      </c>
      <c r="T175" s="18">
        <v>2547.1359320094798</v>
      </c>
      <c r="U175" s="18">
        <v>23036.939004658005</v>
      </c>
      <c r="V175" s="18" cm="1">
        <f t="array" ref="V175">Table2[server charge]*'Asar-2081'!AI175/100</f>
        <v>364.52648251452672</v>
      </c>
      <c r="W175" s="18" cm="1">
        <f t="array" ref="W175">Table2[DT roll charge]*'Asar-2081'!AI175/100</f>
        <v>928.70411950225969</v>
      </c>
      <c r="X175" s="18" cm="1">
        <f t="array" ref="X175">Table2[sms charge]*'Asar-2081'!AI175/100</f>
        <v>856.63723390913788</v>
      </c>
      <c r="Y175" s="18" cm="1">
        <f t="array" ref="Y175">Table2[shipment sack]*'Asar-2081'!AI175/100</f>
        <v>941.69341316252746</v>
      </c>
      <c r="Z175" s="18" cm="1">
        <f t="array" ref="Z175">Table2[tape charge]*'Asar-2081'!AI175/100</f>
        <v>72.905296502905344</v>
      </c>
      <c r="AA175" s="18" cm="1">
        <f t="array" ref="AA175">Table2[cable tie]*'Asar-2081'!AI175/100</f>
        <v>76.55056132805062</v>
      </c>
      <c r="AB175" s="18" cm="1">
        <f t="array" ref="AB175">Table2[audit tax]*'Asar-2081'!AI175/100</f>
        <v>71.082664090332713</v>
      </c>
      <c r="AC175" s="18" cm="1">
        <f t="array" ref="AC175">Table2[wada tax]*'Asar-2081'!AI175/100</f>
        <v>23.943314459829161</v>
      </c>
      <c r="AD175" s="18" cm="1">
        <f t="array" ref="AD175">Table2[2 wheeler pickup fuel]*'Asar-2081'!AI175/100</f>
        <v>1267.6408429442668</v>
      </c>
      <c r="AE175" s="18" cm="1">
        <f t="array" ref="AE175">Table2[marker]*'Asar-2081'!AI175/100</f>
        <v>31.167014254992036</v>
      </c>
      <c r="AF175">
        <v>247</v>
      </c>
      <c r="AG175" s="1">
        <v>1061</v>
      </c>
      <c r="AH175" s="1">
        <v>1308</v>
      </c>
      <c r="AI175" cm="1">
        <f t="array" ref="AI175">'Asar-2081'!AH175/Table2[Total order]*100</f>
        <v>0.60754413752421121</v>
      </c>
      <c r="AJ175">
        <v>853</v>
      </c>
      <c r="AK175">
        <v>1.3941325488273271</v>
      </c>
      <c r="AL175" s="18">
        <f t="shared" si="4"/>
        <v>101595.43409993987</v>
      </c>
      <c r="AM175" s="18">
        <v>252205</v>
      </c>
      <c r="AN175" s="18">
        <f t="shared" si="5"/>
        <v>150609.56590006012</v>
      </c>
    </row>
    <row r="176" spans="1:40">
      <c r="A176" s="1" t="s">
        <v>41</v>
      </c>
      <c r="B176" s="1" t="s">
        <v>374</v>
      </c>
      <c r="C176" s="1">
        <v>93</v>
      </c>
      <c r="D176" s="1">
        <v>86</v>
      </c>
      <c r="E176" s="1">
        <v>136</v>
      </c>
      <c r="F176" s="1" t="s">
        <v>202</v>
      </c>
      <c r="G176" s="1" t="s">
        <v>422</v>
      </c>
      <c r="H176" s="1" t="s">
        <v>419</v>
      </c>
      <c r="I176" s="1" t="s">
        <v>419</v>
      </c>
      <c r="J176" s="1" t="s">
        <v>419</v>
      </c>
      <c r="K176" s="19" t="s">
        <v>419</v>
      </c>
      <c r="L176" s="1" t="s">
        <v>419</v>
      </c>
      <c r="M176" s="1" t="s">
        <v>419</v>
      </c>
      <c r="N176" s="1" t="s">
        <v>419</v>
      </c>
      <c r="O176" s="1">
        <v>24160</v>
      </c>
      <c r="P176" s="1" t="s">
        <v>419</v>
      </c>
      <c r="Q176" s="1"/>
      <c r="R176" s="19" t="s">
        <v>419</v>
      </c>
      <c r="S176" s="19">
        <v>45.161290322580641</v>
      </c>
      <c r="T176" s="18" t="s">
        <v>419</v>
      </c>
      <c r="U176" s="18" t="s">
        <v>419</v>
      </c>
      <c r="V176" s="18" cm="1">
        <f t="array" ref="V176">Table2[server charge]*'Asar-2081'!AI176/100</f>
        <v>120.95144756215949</v>
      </c>
      <c r="W176" s="18" cm="1">
        <f t="array" ref="W176">Table2[DT roll charge]*'Asar-2081'!AI176/100</f>
        <v>308.14800295411368</v>
      </c>
      <c r="X176" s="18" cm="1">
        <f t="array" ref="X176">Table2[sms charge]*'Asar-2081'!AI176/100</f>
        <v>284.23590177107474</v>
      </c>
      <c r="Y176" s="18" cm="1">
        <f t="array" ref="Y176">Table2[shipment sack]*'Asar-2081'!AI176/100</f>
        <v>312.45790620224534</v>
      </c>
      <c r="Z176" s="18" cm="1">
        <f t="array" ref="Z176">Table2[tape charge]*'Asar-2081'!AI176/100</f>
        <v>24.190289512431896</v>
      </c>
      <c r="AA176" s="18" cm="1">
        <f t="array" ref="AA176">Table2[cable tie]*'Asar-2081'!AI176/100</f>
        <v>25.399803988053492</v>
      </c>
      <c r="AB176" s="18" cm="1">
        <f t="array" ref="AB176">Table2[audit tax]*'Asar-2081'!AI176/100</f>
        <v>23.585532274621094</v>
      </c>
      <c r="AC176" s="18" cm="1">
        <f t="array" ref="AC176">Table2[wada tax]*'Asar-2081'!AI176/100</f>
        <v>7.9444942473745082</v>
      </c>
      <c r="AD176" s="18" cm="1">
        <f t="array" ref="AD176">Table2[2 wheeler pickup fuel]*'Asar-2081'!AI176/100</f>
        <v>420.60865889740955</v>
      </c>
      <c r="AE176" s="18" cm="1">
        <f t="array" ref="AE176">Table2[marker]*'Asar-2081'!AI176/100</f>
        <v>10.341348766564636</v>
      </c>
      <c r="AF176">
        <v>84</v>
      </c>
      <c r="AG176" s="1">
        <v>350</v>
      </c>
      <c r="AH176" s="1">
        <v>434</v>
      </c>
      <c r="AI176" cm="1">
        <f t="array" ref="AI176">'Asar-2081'!AH176/Table2[Total order]*100</f>
        <v>0.20158574593693246</v>
      </c>
      <c r="AJ176" t="str">
        <v xml:space="preserve"> </v>
      </c>
      <c r="AK176" t="s">
        <v>419</v>
      </c>
      <c r="AL176" s="18">
        <f t="shared" si="4"/>
        <v>25743.024676498626</v>
      </c>
      <c r="AM176" s="18">
        <v>98138.75</v>
      </c>
      <c r="AN176" s="18">
        <f t="shared" si="5"/>
        <v>72395.725323501378</v>
      </c>
    </row>
    <row r="177" spans="1:40">
      <c r="A177" s="1"/>
      <c r="B177" s="1" t="s">
        <v>374</v>
      </c>
      <c r="C177" s="1"/>
      <c r="D177" s="1">
        <v>86</v>
      </c>
      <c r="E177" s="1">
        <v>177</v>
      </c>
      <c r="F177" s="1" t="s">
        <v>203</v>
      </c>
      <c r="G177" s="1" t="s">
        <v>419</v>
      </c>
      <c r="H177" s="1" t="s">
        <v>419</v>
      </c>
      <c r="I177" s="1" t="s">
        <v>419</v>
      </c>
      <c r="J177" s="1" t="s">
        <v>419</v>
      </c>
      <c r="K177" s="19" t="s">
        <v>419</v>
      </c>
      <c r="L177" s="1" t="s">
        <v>419</v>
      </c>
      <c r="M177" s="1" t="s">
        <v>419</v>
      </c>
      <c r="N177" s="1" t="s">
        <v>419</v>
      </c>
      <c r="O177" s="1">
        <v>7220</v>
      </c>
      <c r="P177" s="1" t="s">
        <v>419</v>
      </c>
      <c r="Q177" s="1"/>
      <c r="R177" s="19" t="s">
        <v>419</v>
      </c>
      <c r="S177" s="19">
        <v>12.79916753381894</v>
      </c>
      <c r="T177" s="18" t="s">
        <v>419</v>
      </c>
      <c r="U177" s="18" t="s">
        <v>419</v>
      </c>
      <c r="V177" s="18" cm="1">
        <f t="array" ref="V177">Table2[server charge]*'Asar-2081'!AI177/100</f>
        <v>34.278866474989897</v>
      </c>
      <c r="W177" s="18" cm="1">
        <f t="array" ref="W177">Table2[DT roll charge]*'Asar-2081'!AI177/100</f>
        <v>87.332268118331783</v>
      </c>
      <c r="X177" s="18" cm="1">
        <f t="array" ref="X177">Table2[sms charge]*'Asar-2081'!AI177/100</f>
        <v>80.555336216226266</v>
      </c>
      <c r="Y177" s="18" cm="1">
        <f t="array" ref="Y177">Table2[shipment sack]*'Asar-2081'!AI177/100</f>
        <v>88.553738393723904</v>
      </c>
      <c r="Z177" s="18" cm="1">
        <f t="array" ref="Z177">Table2[tape charge]*'Asar-2081'!AI177/100</f>
        <v>6.8557732949979799</v>
      </c>
      <c r="AA177" s="18" cm="1">
        <f t="array" ref="AA177">Table2[cable tie]*'Asar-2081'!AI177/100</f>
        <v>7.1985619597478783</v>
      </c>
      <c r="AB177" s="18" cm="1">
        <f t="array" ref="AB177">Table2[audit tax]*'Asar-2081'!AI177/100</f>
        <v>6.6843789626230308</v>
      </c>
      <c r="AC177" s="18" cm="1">
        <f t="array" ref="AC177">Table2[wada tax]*'Asar-2081'!AI177/100</f>
        <v>2.2515502129655864</v>
      </c>
      <c r="AD177" s="18" cm="1">
        <f t="array" ref="AD177">Table2[2 wheeler pickup fuel]*'Asar-2081'!AI177/100</f>
        <v>119.20475816677737</v>
      </c>
      <c r="AE177" s="18" cm="1">
        <f t="array" ref="AE177">Table2[marker]*'Asar-2081'!AI177/100</f>
        <v>2.9308430836116366</v>
      </c>
      <c r="AF177">
        <v>17</v>
      </c>
      <c r="AG177" s="1">
        <v>106</v>
      </c>
      <c r="AH177" s="1">
        <v>123</v>
      </c>
      <c r="AI177" cm="1">
        <f t="array" ref="AI177">'Asar-2081'!AH177/Table2[Total order]*100</f>
        <v>5.7131444124983166E-2</v>
      </c>
      <c r="AJ177" t="str">
        <v xml:space="preserve"> </v>
      </c>
      <c r="AK177" t="s">
        <v>419</v>
      </c>
      <c r="AL177" s="18">
        <f t="shared" si="4"/>
        <v>7668.6452424178133</v>
      </c>
      <c r="AM177" s="18">
        <v>29750</v>
      </c>
      <c r="AN177" s="18">
        <f t="shared" si="5"/>
        <v>22081.354757582187</v>
      </c>
    </row>
    <row r="178" spans="1:40">
      <c r="A178" s="1"/>
      <c r="B178" s="1" t="s">
        <v>374</v>
      </c>
      <c r="C178" s="1"/>
      <c r="D178" s="1">
        <v>86</v>
      </c>
      <c r="E178" s="1">
        <v>353</v>
      </c>
      <c r="F178" s="1" t="s">
        <v>204</v>
      </c>
      <c r="G178" s="1" t="s">
        <v>419</v>
      </c>
      <c r="H178" s="1" t="s">
        <v>419</v>
      </c>
      <c r="I178" s="1" t="s">
        <v>419</v>
      </c>
      <c r="J178" s="1" t="s">
        <v>419</v>
      </c>
      <c r="K178" s="19" t="s">
        <v>419</v>
      </c>
      <c r="L178" s="1" t="s">
        <v>419</v>
      </c>
      <c r="M178" s="1" t="s">
        <v>419</v>
      </c>
      <c r="N178" s="1" t="s">
        <v>419</v>
      </c>
      <c r="O178" s="1">
        <v>3510</v>
      </c>
      <c r="P178" s="1" t="s">
        <v>419</v>
      </c>
      <c r="Q178" s="1"/>
      <c r="R178" s="19" t="s">
        <v>419</v>
      </c>
      <c r="S178" s="19">
        <v>5.9313215400624353</v>
      </c>
      <c r="T178" s="18" t="s">
        <v>419</v>
      </c>
      <c r="U178" s="18" t="s">
        <v>419</v>
      </c>
      <c r="V178" s="18" cm="1">
        <f t="array" ref="V178">Table2[server charge]*'Asar-2081'!AI178/100</f>
        <v>15.885328366458731</v>
      </c>
      <c r="W178" s="18" cm="1">
        <f t="array" ref="W178">Table2[DT roll charge]*'Asar-2081'!AI178/100</f>
        <v>40.47105107922691</v>
      </c>
      <c r="X178" s="18" cm="1">
        <f t="array" ref="X178">Table2[sms charge]*'Asar-2081'!AI178/100</f>
        <v>37.330521661178018</v>
      </c>
      <c r="Y178" s="18" cm="1">
        <f t="array" ref="Y178">Table2[shipment sack]*'Asar-2081'!AI178/100</f>
        <v>41.037098280018391</v>
      </c>
      <c r="Z178" s="18" cm="1">
        <f t="array" ref="Z178">Table2[tape charge]*'Asar-2081'!AI178/100</f>
        <v>3.1770656732917462</v>
      </c>
      <c r="AA178" s="18" cm="1">
        <f t="array" ref="AA178">Table2[cable tie]*'Asar-2081'!AI178/100</f>
        <v>3.3359189569563337</v>
      </c>
      <c r="AB178" s="18" cm="1">
        <f t="array" ref="AB178">Table2[audit tax]*'Asar-2081'!AI178/100</f>
        <v>3.0976390314594529</v>
      </c>
      <c r="AC178" s="18" cm="1">
        <f t="array" ref="AC178">Table2[wada tax]*'Asar-2081'!AI178/100</f>
        <v>1.0434013182035644</v>
      </c>
      <c r="AD178" s="18" cm="1">
        <f t="array" ref="AD178">Table2[2 wheeler pickup fuel]*'Asar-2081'!AI178/100</f>
        <v>55.241229394360232</v>
      </c>
      <c r="AE178" s="18" cm="1">
        <f t="array" ref="AE178">Table2[marker]*'Asar-2081'!AI178/100</f>
        <v>1.3581955753322217</v>
      </c>
      <c r="AF178">
        <v>7</v>
      </c>
      <c r="AG178" s="1">
        <v>50</v>
      </c>
      <c r="AH178" s="1">
        <v>57</v>
      </c>
      <c r="AI178" cm="1">
        <f t="array" ref="AI178">'Asar-2081'!AH178/Table2[Total order]*100</f>
        <v>2.6475547277431219E-2</v>
      </c>
      <c r="AJ178" t="str">
        <v xml:space="preserve"> </v>
      </c>
      <c r="AK178" t="s">
        <v>419</v>
      </c>
      <c r="AL178" s="18">
        <f t="shared" si="4"/>
        <v>3717.9087708765483</v>
      </c>
      <c r="AM178" s="18">
        <v>12773.75</v>
      </c>
      <c r="AN178" s="18">
        <f t="shared" si="5"/>
        <v>9055.8412291234526</v>
      </c>
    </row>
    <row r="179" spans="1:40">
      <c r="A179" s="1" t="s">
        <v>293</v>
      </c>
      <c r="B179" s="1"/>
      <c r="C179" s="1"/>
      <c r="D179" s="1"/>
      <c r="E179" s="1">
        <v>96</v>
      </c>
      <c r="F179" s="1" t="s">
        <v>42</v>
      </c>
      <c r="G179" s="1" t="s">
        <v>422</v>
      </c>
      <c r="H179" s="1" t="s">
        <v>419</v>
      </c>
      <c r="I179" s="1" t="s">
        <v>419</v>
      </c>
      <c r="J179" s="1" t="s">
        <v>419</v>
      </c>
      <c r="K179" s="19">
        <v>975.39999999999418</v>
      </c>
      <c r="L179" s="1">
        <v>4500</v>
      </c>
      <c r="M179" s="1">
        <v>870</v>
      </c>
      <c r="N179" s="1">
        <v>681</v>
      </c>
      <c r="O179" s="1">
        <v>42360</v>
      </c>
      <c r="P179" s="1">
        <v>412.5</v>
      </c>
      <c r="Q179" s="1"/>
      <c r="R179" s="19" t="s">
        <v>419</v>
      </c>
      <c r="S179" s="19">
        <v>409.43573667711593</v>
      </c>
      <c r="T179" s="18">
        <v>1209.3670017161066</v>
      </c>
      <c r="U179" s="18">
        <v>10937.81980877666</v>
      </c>
      <c r="V179" s="18" cm="1">
        <f t="array" ref="V179">Table2[server charge]*'Asar-2081'!AI179/100</f>
        <v>196.7551197670152</v>
      </c>
      <c r="W179" s="18" cm="1">
        <f t="array" ref="W179">Table2[DT roll charge]*'Asar-2081'!AI179/100</f>
        <v>501.27301863042453</v>
      </c>
      <c r="X179" s="18" cm="1">
        <f t="array" ref="X179">Table2[sms charge]*'Asar-2081'!AI179/100</f>
        <v>462.37453145248566</v>
      </c>
      <c r="Y179" s="18" cm="1">
        <f t="array" ref="Y179">Table2[shipment sack]*'Asar-2081'!AI179/100</f>
        <v>508.28405939812257</v>
      </c>
      <c r="Z179" s="18" cm="1">
        <f t="array" ref="Z179">Table2[tape charge]*'Asar-2081'!AI179/100</f>
        <v>39.351023953403036</v>
      </c>
      <c r="AA179" s="18" cm="1">
        <f t="array" ref="AA179">Table2[cable tie]*'Asar-2081'!AI179/100</f>
        <v>41.31857515107319</v>
      </c>
      <c r="AB179" s="18" cm="1">
        <f t="array" ref="AB179">Table2[audit tax]*'Asar-2081'!AI179/100</f>
        <v>38.367248354567963</v>
      </c>
      <c r="AC179" s="18" cm="1">
        <f t="array" ref="AC179">Table2[wada tax]*'Asar-2081'!AI179/100</f>
        <v>12.923532116696782</v>
      </c>
      <c r="AD179" s="18" cm="1">
        <f t="array" ref="AD179">Table2[2 wheeler pickup fuel]*'Asar-2081'!AI179/100</f>
        <v>684.21592898979532</v>
      </c>
      <c r="AE179" s="18" cm="1">
        <f t="array" ref="AE179">Table2[marker]*'Asar-2081'!AI179/100</f>
        <v>16.822562740079796</v>
      </c>
      <c r="AF179">
        <v>54</v>
      </c>
      <c r="AG179" s="1">
        <v>652</v>
      </c>
      <c r="AH179" s="1">
        <v>706</v>
      </c>
      <c r="AI179" cm="1">
        <f t="array" ref="AI179">'Asar-2081'!AH179/Table2[Total order]*100</f>
        <v>0.32792519961169198</v>
      </c>
      <c r="AJ179">
        <v>405</v>
      </c>
      <c r="AK179">
        <v>0.66192694287815634</v>
      </c>
      <c r="AL179" s="18">
        <f t="shared" si="4"/>
        <v>64857.208147723548</v>
      </c>
      <c r="AM179" s="18">
        <v>155294.5</v>
      </c>
      <c r="AN179" s="18">
        <f t="shared" si="5"/>
        <v>90437.291852276452</v>
      </c>
    </row>
    <row r="180" spans="1:40">
      <c r="A180" s="1" t="s">
        <v>42</v>
      </c>
      <c r="B180" s="1" t="s">
        <v>374</v>
      </c>
      <c r="C180" s="1">
        <v>96</v>
      </c>
      <c r="D180" s="1">
        <v>72</v>
      </c>
      <c r="E180" s="1">
        <v>89</v>
      </c>
      <c r="F180" s="1" t="s">
        <v>205</v>
      </c>
      <c r="G180" s="1" t="s">
        <v>422</v>
      </c>
      <c r="H180" s="1" t="s">
        <v>419</v>
      </c>
      <c r="I180" s="1" t="s">
        <v>419</v>
      </c>
      <c r="J180" s="1" t="s">
        <v>419</v>
      </c>
      <c r="K180" s="19" t="s">
        <v>419</v>
      </c>
      <c r="L180" s="1" t="s">
        <v>419</v>
      </c>
      <c r="M180" s="1" t="s">
        <v>419</v>
      </c>
      <c r="N180" s="1" t="s">
        <v>419</v>
      </c>
      <c r="O180" s="1">
        <v>11420</v>
      </c>
      <c r="P180" s="1">
        <v>500</v>
      </c>
      <c r="Q180" s="1"/>
      <c r="R180" s="19" t="s">
        <v>419</v>
      </c>
      <c r="S180" s="19">
        <v>107.28840125391849</v>
      </c>
      <c r="T180" s="18" t="s">
        <v>419</v>
      </c>
      <c r="U180" s="18" t="s">
        <v>419</v>
      </c>
      <c r="V180" s="18" cm="1">
        <f t="array" ref="V180">Table2[server charge]*'Asar-2081'!AI180/100</f>
        <v>51.557644698155542</v>
      </c>
      <c r="W180" s="18" cm="1">
        <f t="array" ref="W180">Table2[DT roll charge]*'Asar-2081'!AI180/100</f>
        <v>131.35341139749087</v>
      </c>
      <c r="X180" s="18" cm="1">
        <f t="array" ref="X180">Table2[sms charge]*'Asar-2081'!AI180/100</f>
        <v>121.16046504066553</v>
      </c>
      <c r="Y180" s="18" cm="1">
        <f t="array" ref="Y180">Table2[shipment sack]*'Asar-2081'!AI180/100</f>
        <v>133.19058213690181</v>
      </c>
      <c r="Z180" s="18" cm="1">
        <f t="array" ref="Z180">Table2[tape charge]*'Asar-2081'!AI180/100</f>
        <v>10.311528939631108</v>
      </c>
      <c r="AA180" s="18" cm="1">
        <f t="array" ref="AA180">Table2[cable tie]*'Asar-2081'!AI180/100</f>
        <v>10.827105386612663</v>
      </c>
      <c r="AB180" s="18" cm="1">
        <f t="array" ref="AB180">Table2[audit tax]*'Asar-2081'!AI180/100</f>
        <v>10.05374071614033</v>
      </c>
      <c r="AC180" s="18" cm="1">
        <f t="array" ref="AC180">Table2[wada tax]*'Asar-2081'!AI180/100</f>
        <v>3.3864779625905164</v>
      </c>
      <c r="AD180" s="18" cm="1">
        <f t="array" ref="AD180">Table2[2 wheeler pickup fuel]*'Asar-2081'!AI180/100</f>
        <v>179.29170943783589</v>
      </c>
      <c r="AE180" s="18" cm="1">
        <f t="array" ref="AE180">Table2[marker]*'Asar-2081'!AI180/100</f>
        <v>4.4081786216922989</v>
      </c>
      <c r="AF180">
        <v>18</v>
      </c>
      <c r="AG180" s="1">
        <v>167</v>
      </c>
      <c r="AH180" s="1">
        <v>185</v>
      </c>
      <c r="AI180" cm="1">
        <f t="array" ref="AI180">'Asar-2081'!AH180/Table2[Total order]*100</f>
        <v>8.5929407830259236E-2</v>
      </c>
      <c r="AJ180" t="str">
        <v xml:space="preserve"> </v>
      </c>
      <c r="AK180" t="s">
        <v>419</v>
      </c>
      <c r="AL180" s="18">
        <f t="shared" si="4"/>
        <v>12682.829245591636</v>
      </c>
      <c r="AM180" s="18">
        <v>40967.5</v>
      </c>
      <c r="AN180" s="18">
        <f t="shared" si="5"/>
        <v>28284.670754408362</v>
      </c>
    </row>
    <row r="181" spans="1:40">
      <c r="A181" s="1"/>
      <c r="B181" s="1" t="s">
        <v>374</v>
      </c>
      <c r="C181" s="1"/>
      <c r="D181" s="1">
        <v>72</v>
      </c>
      <c r="E181" s="1">
        <v>62</v>
      </c>
      <c r="F181" s="1" t="s">
        <v>206</v>
      </c>
      <c r="G181" s="1" t="s">
        <v>422</v>
      </c>
      <c r="H181" s="1" t="s">
        <v>419</v>
      </c>
      <c r="I181" s="1" t="s">
        <v>419</v>
      </c>
      <c r="J181" s="1" t="s">
        <v>419</v>
      </c>
      <c r="K181" s="19" t="s">
        <v>419</v>
      </c>
      <c r="L181" s="1" t="s">
        <v>419</v>
      </c>
      <c r="M181" s="1" t="s">
        <v>419</v>
      </c>
      <c r="N181" s="1" t="s">
        <v>419</v>
      </c>
      <c r="O181" s="1">
        <v>21390</v>
      </c>
      <c r="P181" s="1">
        <v>1987.5</v>
      </c>
      <c r="Q181" s="1"/>
      <c r="R181" s="19" t="s">
        <v>419</v>
      </c>
      <c r="S181" s="19">
        <v>223.27586206896552</v>
      </c>
      <c r="T181" s="18" t="s">
        <v>419</v>
      </c>
      <c r="U181" s="18" t="s">
        <v>419</v>
      </c>
      <c r="V181" s="18" cm="1">
        <f t="array" ref="V181">Table2[server charge]*'Asar-2081'!AI181/100</f>
        <v>107.2956389664318</v>
      </c>
      <c r="W181" s="18" cm="1">
        <f t="array" ref="W181">Table2[DT roll charge]*'Asar-2081'!AI181/100</f>
        <v>273.35709939477829</v>
      </c>
      <c r="X181" s="18" cm="1">
        <f t="array" ref="X181">Table2[sms charge]*'Asar-2081'!AI181/100</f>
        <v>252.14475157111471</v>
      </c>
      <c r="Y181" s="18" cm="1">
        <f t="array" ref="Y181">Table2[shipment sack]*'Asar-2081'!AI181/100</f>
        <v>277.18040066328211</v>
      </c>
      <c r="Z181" s="18" cm="1">
        <f t="array" ref="Z181">Table2[tape charge]*'Asar-2081'!AI181/100</f>
        <v>21.459127793286356</v>
      </c>
      <c r="AA181" s="18" cm="1">
        <f t="array" ref="AA181">Table2[cable tie]*'Asar-2081'!AI181/100</f>
        <v>22.532084182950676</v>
      </c>
      <c r="AB181" s="18" cm="1">
        <f t="array" ref="AB181">Table2[audit tax]*'Asar-2081'!AI181/100</f>
        <v>20.9226495984542</v>
      </c>
      <c r="AC181" s="18" cm="1">
        <f t="array" ref="AC181">Table2[wada tax]*'Asar-2081'!AI181/100</f>
        <v>7.0475352194451286</v>
      </c>
      <c r="AD181" s="18" cm="1">
        <f t="array" ref="AD181">Table2[2 wheeler pickup fuel]*'Asar-2081'!AI181/100</f>
        <v>373.12058450576654</v>
      </c>
      <c r="AE181" s="18" cm="1">
        <f t="array" ref="AE181">Table2[marker]*'Asar-2081'!AI181/100</f>
        <v>9.173777131629917</v>
      </c>
      <c r="AF181">
        <v>68</v>
      </c>
      <c r="AG181" s="1">
        <v>317</v>
      </c>
      <c r="AH181" s="1">
        <v>385</v>
      </c>
      <c r="AI181" cm="1">
        <f t="array" ref="AI181">'Asar-2081'!AH181/Table2[Total order]*100</f>
        <v>0.17882606494405298</v>
      </c>
      <c r="AJ181" t="str">
        <v xml:space="preserve"> </v>
      </c>
      <c r="AK181" t="s">
        <v>419</v>
      </c>
      <c r="AL181" s="18">
        <f t="shared" si="4"/>
        <v>24965.009511096101</v>
      </c>
      <c r="AM181" s="18">
        <v>84977.5</v>
      </c>
      <c r="AN181" s="18">
        <f t="shared" si="5"/>
        <v>60012.490488903903</v>
      </c>
    </row>
    <row r="182" spans="1:40">
      <c r="A182" s="1" t="s">
        <v>293</v>
      </c>
      <c r="B182" s="1"/>
      <c r="C182" s="1"/>
      <c r="D182" s="1"/>
      <c r="E182" s="1">
        <v>97</v>
      </c>
      <c r="F182" s="1" t="s">
        <v>43</v>
      </c>
      <c r="G182" s="1" t="s">
        <v>419</v>
      </c>
      <c r="H182" s="1" t="s">
        <v>419</v>
      </c>
      <c r="I182" s="1" t="s">
        <v>419</v>
      </c>
      <c r="J182" s="1" t="s">
        <v>419</v>
      </c>
      <c r="K182" s="19">
        <v>764.11000000000058</v>
      </c>
      <c r="L182" s="1">
        <v>3000</v>
      </c>
      <c r="M182" s="1" t="s">
        <v>419</v>
      </c>
      <c r="N182" s="1">
        <v>400</v>
      </c>
      <c r="O182" s="1">
        <v>66205</v>
      </c>
      <c r="P182" s="1" t="s">
        <v>419</v>
      </c>
      <c r="Q182" s="1"/>
      <c r="R182" s="19" t="s">
        <v>419</v>
      </c>
      <c r="S182" s="19">
        <v>406.87554395126199</v>
      </c>
      <c r="T182" s="18">
        <v>1158.6034485576531</v>
      </c>
      <c r="U182" s="18">
        <v>10478.70144643295</v>
      </c>
      <c r="V182" s="18" cm="1">
        <f t="array" ref="V182">Table2[server charge]*'Asar-2081'!AI182/100</f>
        <v>260.57512320419147</v>
      </c>
      <c r="W182" s="18" cm="1">
        <f t="array" ref="W182">Table2[DT roll charge]*'Asar-2081'!AI182/100</f>
        <v>663.8672413873187</v>
      </c>
      <c r="X182" s="18" cm="1">
        <f t="array" ref="X182">Table2[sms charge]*'Asar-2081'!AI182/100</f>
        <v>612.35153952985002</v>
      </c>
      <c r="Y182" s="18" cm="1">
        <f t="array" ref="Y182">Table2[shipment sack]*'Asar-2081'!AI182/100</f>
        <v>673.15240161082806</v>
      </c>
      <c r="Z182" s="18" cm="1">
        <f t="array" ref="Z182">Table2[tape charge]*'Asar-2081'!AI182/100</f>
        <v>52.1150246408383</v>
      </c>
      <c r="AA182" s="18" cm="1">
        <f t="array" ref="AA182">Table2[cable tie]*'Asar-2081'!AI182/100</f>
        <v>54.72077587288021</v>
      </c>
      <c r="AB182" s="18" cm="1">
        <f t="array" ref="AB182">Table2[audit tax]*'Asar-2081'!AI182/100</f>
        <v>50.812149024817344</v>
      </c>
      <c r="AC182" s="18" cm="1">
        <f t="array" ref="AC182">Table2[wada tax]*'Asar-2081'!AI182/100</f>
        <v>17.115442675795311</v>
      </c>
      <c r="AD182" s="18" cm="1">
        <f t="array" ref="AD182">Table2[2 wheeler pickup fuel]*'Asar-2081'!AI182/100</f>
        <v>906.14999094257598</v>
      </c>
      <c r="AE182" s="18" cm="1">
        <f t="array" ref="AE182">Table2[marker]*'Asar-2081'!AI182/100</f>
        <v>22.279173033958372</v>
      </c>
      <c r="AF182">
        <v>104</v>
      </c>
      <c r="AG182" s="1">
        <v>831</v>
      </c>
      <c r="AH182" s="1">
        <v>935</v>
      </c>
      <c r="AI182" cm="1">
        <f t="array" ref="AI182">'Asar-2081'!AH182/Table2[Total order]*100</f>
        <v>0.43429187200698582</v>
      </c>
      <c r="AJ182">
        <v>388</v>
      </c>
      <c r="AK182">
        <v>0.63414235515240669</v>
      </c>
      <c r="AL182" s="18">
        <f t="shared" si="4"/>
        <v>85726.429300864911</v>
      </c>
      <c r="AM182" s="18">
        <v>186920</v>
      </c>
      <c r="AN182" s="18">
        <f t="shared" si="5"/>
        <v>101193.57069913509</v>
      </c>
    </row>
    <row r="183" spans="1:40">
      <c r="A183" s="1"/>
      <c r="B183" s="1" t="s">
        <v>374</v>
      </c>
      <c r="C183" s="1"/>
      <c r="D183" s="1">
        <v>100</v>
      </c>
      <c r="E183" s="1">
        <v>164</v>
      </c>
      <c r="F183" s="1" t="s">
        <v>207</v>
      </c>
      <c r="G183" s="1" t="s">
        <v>419</v>
      </c>
      <c r="H183" s="1" t="s">
        <v>419</v>
      </c>
      <c r="I183" s="1" t="s">
        <v>419</v>
      </c>
      <c r="J183" s="1" t="s">
        <v>419</v>
      </c>
      <c r="K183" s="19" t="s">
        <v>419</v>
      </c>
      <c r="L183" s="1" t="s">
        <v>419</v>
      </c>
      <c r="M183" s="1" t="s">
        <v>419</v>
      </c>
      <c r="N183" s="1">
        <v>500</v>
      </c>
      <c r="O183" s="1">
        <v>18700</v>
      </c>
      <c r="P183" s="1">
        <v>7937.5</v>
      </c>
      <c r="Q183" s="1"/>
      <c r="R183" s="19" t="s">
        <v>419</v>
      </c>
      <c r="S183" s="19">
        <v>93.12445604873804</v>
      </c>
      <c r="T183" s="18" t="s">
        <v>419</v>
      </c>
      <c r="U183" s="18" t="s">
        <v>419</v>
      </c>
      <c r="V183" s="18" cm="1">
        <f t="array" ref="V183">Table2[server charge]*'Asar-2081'!AI183/100</f>
        <v>59.639653867055586</v>
      </c>
      <c r="W183" s="18" cm="1">
        <f t="array" ref="W183">Table2[DT roll charge]*'Asar-2081'!AI183/100</f>
        <v>151.94394615709751</v>
      </c>
      <c r="X183" s="18" cm="1">
        <f t="array" ref="X183">Table2[sms charge]*'Asar-2081'!AI183/100</f>
        <v>140.15318658758062</v>
      </c>
      <c r="Y183" s="18" cm="1">
        <f t="array" ref="Y183">Table2[shipment sack]*'Asar-2081'!AI183/100</f>
        <v>154.06910582322692</v>
      </c>
      <c r="Z183" s="18" cm="1">
        <f t="array" ref="Z183">Table2[tape charge]*'Asar-2081'!AI183/100</f>
        <v>11.927930773411116</v>
      </c>
      <c r="AA183" s="18" cm="1">
        <f t="array" ref="AA183">Table2[cable tie]*'Asar-2081'!AI183/100</f>
        <v>12.524327312081674</v>
      </c>
      <c r="AB183" s="18" cm="1">
        <f t="array" ref="AB183">Table2[audit tax]*'Asar-2081'!AI183/100</f>
        <v>11.629732504075839</v>
      </c>
      <c r="AC183" s="18" cm="1">
        <f t="array" ref="AC183">Table2[wada tax]*'Asar-2081'!AI183/100</f>
        <v>3.9173312648344347</v>
      </c>
      <c r="AD183" s="18" cm="1">
        <f t="array" ref="AD183">Table2[2 wheeler pickup fuel]*'Asar-2081'!AI183/100</f>
        <v>207.39689632268579</v>
      </c>
      <c r="AE183" s="18" cm="1">
        <f t="array" ref="AE183">Table2[marker]*'Asar-2081'!AI183/100</f>
        <v>5.0991904056332524</v>
      </c>
      <c r="AF183">
        <v>25</v>
      </c>
      <c r="AG183" s="1">
        <v>189</v>
      </c>
      <c r="AH183" s="1">
        <v>214</v>
      </c>
      <c r="AI183" cm="1">
        <f t="array" ref="AI183">'Asar-2081'!AH183/Table2[Total order]*100</f>
        <v>9.9399423111759311E-2</v>
      </c>
      <c r="AJ183" t="str">
        <v xml:space="preserve"> </v>
      </c>
      <c r="AK183" t="s">
        <v>419</v>
      </c>
      <c r="AL183" s="18">
        <f t="shared" si="4"/>
        <v>27988.925757066423</v>
      </c>
      <c r="AM183" s="18">
        <v>51852.5</v>
      </c>
      <c r="AN183" s="18">
        <f t="shared" si="5"/>
        <v>23863.574242933577</v>
      </c>
    </row>
    <row r="184" spans="1:40">
      <c r="A184" s="1" t="s">
        <v>293</v>
      </c>
      <c r="B184" s="1"/>
      <c r="C184" s="1"/>
      <c r="D184" s="1"/>
      <c r="E184" s="1">
        <v>99</v>
      </c>
      <c r="F184" s="1" t="s">
        <v>44</v>
      </c>
      <c r="G184" s="1" t="s">
        <v>422</v>
      </c>
      <c r="H184" s="1" t="s">
        <v>419</v>
      </c>
      <c r="I184" s="1" t="s">
        <v>419</v>
      </c>
      <c r="J184" s="1" t="s">
        <v>419</v>
      </c>
      <c r="K184" s="19">
        <v>780.41000000000349</v>
      </c>
      <c r="L184" s="1">
        <v>4500</v>
      </c>
      <c r="M184" s="1">
        <v>1220</v>
      </c>
      <c r="N184" s="1">
        <v>400</v>
      </c>
      <c r="O184" s="1">
        <v>39450</v>
      </c>
      <c r="P184" s="1" t="s">
        <v>419</v>
      </c>
      <c r="Q184" s="1"/>
      <c r="R184" s="19" t="s">
        <v>419</v>
      </c>
      <c r="S184" s="19">
        <v>64.598842018196862</v>
      </c>
      <c r="T184" s="18">
        <v>1588.60060472338</v>
      </c>
      <c r="U184" s="18">
        <v>14367.704045109096</v>
      </c>
      <c r="V184" s="18" cm="1">
        <f t="array" ref="V184">Table2[server charge]*'Asar-2081'!AI184/100</f>
        <v>217.65686761761881</v>
      </c>
      <c r="W184" s="18" cm="1">
        <f t="array" ref="W184">Table2[DT roll charge]*'Asar-2081'!AI184/100</f>
        <v>554.52440162940741</v>
      </c>
      <c r="X184" s="18" cm="1">
        <f t="array" ref="X184">Table2[sms charge]*'Asar-2081'!AI184/100</f>
        <v>511.49363890140421</v>
      </c>
      <c r="Y184" s="18" cm="1">
        <f t="array" ref="Y184">Table2[shipment sack]*'Asar-2081'!AI184/100</f>
        <v>562.28024134551526</v>
      </c>
      <c r="Z184" s="18" cm="1">
        <f t="array" ref="Z184">Table2[tape charge]*'Asar-2081'!AI184/100</f>
        <v>43.531373523523762</v>
      </c>
      <c r="AA184" s="18" cm="1">
        <f t="array" ref="AA184">Table2[cable tie]*'Asar-2081'!AI184/100</f>
        <v>45.707942199699943</v>
      </c>
      <c r="AB184" s="18" cm="1">
        <f t="array" ref="AB184">Table2[audit tax]*'Asar-2081'!AI184/100</f>
        <v>42.443089185435667</v>
      </c>
      <c r="AC184" s="18" cm="1">
        <f t="array" ref="AC184">Table2[wada tax]*'Asar-2081'!AI184/100</f>
        <v>14.29642858801726</v>
      </c>
      <c r="AD184" s="18" cm="1">
        <f t="array" ref="AD184">Table2[2 wheeler pickup fuel]*'Asar-2081'!AI184/100</f>
        <v>756.9017571402693</v>
      </c>
      <c r="AE184" s="18" cm="1">
        <f t="array" ref="AE184">Table2[marker]*'Asar-2081'!AI184/100</f>
        <v>18.609662181306408</v>
      </c>
      <c r="AF184">
        <v>79</v>
      </c>
      <c r="AG184" s="1">
        <v>702</v>
      </c>
      <c r="AH184" s="1">
        <v>781</v>
      </c>
      <c r="AI184" cm="1">
        <f t="array" ref="AI184">'Asar-2081'!AH184/Table2[Total order]*100</f>
        <v>0.36276144602936466</v>
      </c>
      <c r="AJ184">
        <v>532</v>
      </c>
      <c r="AK184">
        <v>0.86949415706464006</v>
      </c>
      <c r="AL184" s="18">
        <f t="shared" si="4"/>
        <v>65138.758894162871</v>
      </c>
      <c r="AM184" s="18">
        <v>158405</v>
      </c>
      <c r="AN184" s="18">
        <f t="shared" si="5"/>
        <v>93266.241105837136</v>
      </c>
    </row>
    <row r="185" spans="1:40">
      <c r="A185" s="1" t="s">
        <v>44</v>
      </c>
      <c r="B185" s="1" t="s">
        <v>374</v>
      </c>
      <c r="C185" s="1">
        <v>99</v>
      </c>
      <c r="D185" s="1">
        <v>40</v>
      </c>
      <c r="E185" s="1">
        <v>18</v>
      </c>
      <c r="F185" s="1" t="s">
        <v>208</v>
      </c>
      <c r="G185" s="1" t="s">
        <v>422</v>
      </c>
      <c r="H185" s="1" t="s">
        <v>419</v>
      </c>
      <c r="I185" s="1" t="s">
        <v>419</v>
      </c>
      <c r="J185" s="1" t="s">
        <v>419</v>
      </c>
      <c r="K185" s="19">
        <v>218</v>
      </c>
      <c r="L185" s="1" t="s">
        <v>419</v>
      </c>
      <c r="M185" s="1" t="s">
        <v>419</v>
      </c>
      <c r="N185" s="1">
        <v>400</v>
      </c>
      <c r="O185" s="1">
        <v>73940</v>
      </c>
      <c r="P185" s="1" t="s">
        <v>419</v>
      </c>
      <c r="Q185" s="1"/>
      <c r="R185" s="19" t="s">
        <v>419</v>
      </c>
      <c r="S185" s="19" t="s">
        <v>419</v>
      </c>
      <c r="T185" s="18">
        <v>1833.4600964288634</v>
      </c>
      <c r="U185" s="18">
        <v>16582.274969355236</v>
      </c>
      <c r="V185" s="18" cm="1">
        <f t="array" ref="V185">Table2[server charge]*'Asar-2081'!AI185/100</f>
        <v>334.42796560965746</v>
      </c>
      <c r="W185" s="18" cm="1">
        <f t="array" ref="W185">Table2[DT roll charge]*'Asar-2081'!AI185/100</f>
        <v>852.02212798372432</v>
      </c>
      <c r="X185" s="18" cm="1">
        <f t="array" ref="X185">Table2[sms charge]*'Asar-2081'!AI185/100</f>
        <v>785.90571918269507</v>
      </c>
      <c r="Y185" s="18" cm="1">
        <f t="array" ref="Y185">Table2[shipment sack]*'Asar-2081'!AI185/100</f>
        <v>863.93891115828183</v>
      </c>
      <c r="Z185" s="18" cm="1">
        <f t="array" ref="Z185">Table2[tape charge]*'Asar-2081'!AI185/100</f>
        <v>66.885593121931493</v>
      </c>
      <c r="AA185" s="18" cm="1">
        <f t="array" ref="AA185">Table2[cable tie]*'Asar-2081'!AI185/100</f>
        <v>70.229872778028081</v>
      </c>
      <c r="AB185" s="18" cm="1">
        <f t="array" ref="AB185">Table2[audit tax]*'Asar-2081'!AI185/100</f>
        <v>65.213453293883219</v>
      </c>
      <c r="AC185" s="18" cm="1">
        <f t="array" ref="AC185">Table2[wada tax]*'Asar-2081'!AI185/100</f>
        <v>21.966343541127667</v>
      </c>
      <c r="AD185" s="18" cm="1">
        <f t="array" ref="AD185">Table2[2 wheeler pickup fuel]*'Asar-2081'!AI185/100</f>
        <v>1162.9732504075839</v>
      </c>
      <c r="AE185" s="18" cm="1">
        <f t="array" ref="AE185">Table2[marker]*'Asar-2081'!AI185/100</f>
        <v>28.593591059625716</v>
      </c>
      <c r="AF185">
        <v>152</v>
      </c>
      <c r="AG185" s="1">
        <v>1048</v>
      </c>
      <c r="AH185" s="1">
        <v>1200</v>
      </c>
      <c r="AI185" cm="1">
        <f t="array" ref="AI185">'Asar-2081'!AH185/Table2[Total order]*100</f>
        <v>0.55737994268276247</v>
      </c>
      <c r="AJ185">
        <v>614</v>
      </c>
      <c r="AK185">
        <v>1.0035139331535508</v>
      </c>
      <c r="AL185" s="18">
        <f t="shared" si="4"/>
        <v>97225.891893920663</v>
      </c>
      <c r="AM185" s="18">
        <v>240177.5</v>
      </c>
      <c r="AN185" s="18">
        <f t="shared" si="5"/>
        <v>142951.60810607934</v>
      </c>
    </row>
    <row r="186" spans="1:40">
      <c r="A186" s="1"/>
      <c r="B186" s="1" t="s">
        <v>374</v>
      </c>
      <c r="C186" s="1"/>
      <c r="D186" s="1">
        <v>40</v>
      </c>
      <c r="E186" s="1">
        <v>212</v>
      </c>
      <c r="F186" s="1" t="s">
        <v>209</v>
      </c>
      <c r="G186" s="1" t="s">
        <v>422</v>
      </c>
      <c r="H186" s="1" t="s">
        <v>419</v>
      </c>
      <c r="I186" s="1" t="s">
        <v>419</v>
      </c>
      <c r="J186" s="1" t="s">
        <v>419</v>
      </c>
      <c r="K186" s="19" t="s">
        <v>419</v>
      </c>
      <c r="L186" s="1" t="s">
        <v>419</v>
      </c>
      <c r="M186" s="1" t="s">
        <v>419</v>
      </c>
      <c r="N186" s="1" t="s">
        <v>419</v>
      </c>
      <c r="O186" s="1">
        <v>9575</v>
      </c>
      <c r="P186" s="1" t="s">
        <v>419</v>
      </c>
      <c r="Q186" s="1"/>
      <c r="R186" s="19" t="s">
        <v>419</v>
      </c>
      <c r="S186" s="19" t="s">
        <v>419</v>
      </c>
      <c r="T186" s="18" t="s">
        <v>419</v>
      </c>
      <c r="U186" s="18" t="s">
        <v>419</v>
      </c>
      <c r="V186" s="18" cm="1">
        <f t="array" ref="V186">Table2[server charge]*'Asar-2081'!AI186/100</f>
        <v>45.705155299986536</v>
      </c>
      <c r="W186" s="18" cm="1">
        <f t="array" ref="W186">Table2[DT roll charge]*'Asar-2081'!AI186/100</f>
        <v>116.4430241577757</v>
      </c>
      <c r="X186" s="18" cm="1">
        <f t="array" ref="X186">Table2[sms charge]*'Asar-2081'!AI186/100</f>
        <v>107.40711495496835</v>
      </c>
      <c r="Y186" s="18" cm="1">
        <f t="array" ref="Y186">Table2[shipment sack]*'Asar-2081'!AI186/100</f>
        <v>118.07165119163189</v>
      </c>
      <c r="Z186" s="18" cm="1">
        <f t="array" ref="Z186">Table2[tape charge]*'Asar-2081'!AI186/100</f>
        <v>9.1410310599973066</v>
      </c>
      <c r="AA186" s="18" cm="1">
        <f t="array" ref="AA186">Table2[cable tie]*'Asar-2081'!AI186/100</f>
        <v>9.598082612997171</v>
      </c>
      <c r="AB186" s="18" cm="1">
        <f t="array" ref="AB186">Table2[audit tax]*'Asar-2081'!AI186/100</f>
        <v>8.9125052834973744</v>
      </c>
      <c r="AC186" s="18" cm="1">
        <f t="array" ref="AC186">Table2[wada tax]*'Asar-2081'!AI186/100</f>
        <v>3.0020669506207822</v>
      </c>
      <c r="AD186" s="18" cm="1">
        <f t="array" ref="AD186">Table2[2 wheeler pickup fuel]*'Asar-2081'!AI186/100</f>
        <v>158.93967755570316</v>
      </c>
      <c r="AE186" s="18" cm="1">
        <f t="array" ref="AE186">Table2[marker]*'Asar-2081'!AI186/100</f>
        <v>3.9077907781488483</v>
      </c>
      <c r="AF186">
        <v>34</v>
      </c>
      <c r="AG186" s="1">
        <v>130</v>
      </c>
      <c r="AH186" s="1">
        <v>164</v>
      </c>
      <c r="AI186" cm="1">
        <f t="array" ref="AI186">'Asar-2081'!AH186/Table2[Total order]*100</f>
        <v>7.6175258833310888E-2</v>
      </c>
      <c r="AJ186" t="str">
        <v xml:space="preserve"> </v>
      </c>
      <c r="AK186" t="s">
        <v>419</v>
      </c>
      <c r="AL186" s="18">
        <f t="shared" si="4"/>
        <v>10156.128099845329</v>
      </c>
      <c r="AM186" s="18">
        <v>39920</v>
      </c>
      <c r="AN186" s="18">
        <f t="shared" si="5"/>
        <v>29763.871900154671</v>
      </c>
    </row>
    <row r="187" spans="1:40">
      <c r="A187" s="1"/>
      <c r="B187" s="1" t="s">
        <v>374</v>
      </c>
      <c r="C187" s="1"/>
      <c r="D187" s="1">
        <v>40</v>
      </c>
      <c r="E187" s="1">
        <v>88</v>
      </c>
      <c r="F187" s="1" t="s">
        <v>210</v>
      </c>
      <c r="G187" s="1" t="s">
        <v>422</v>
      </c>
      <c r="H187" s="1" t="s">
        <v>419</v>
      </c>
      <c r="I187" s="1" t="s">
        <v>419</v>
      </c>
      <c r="J187" s="1" t="s">
        <v>419</v>
      </c>
      <c r="K187" s="19" t="s">
        <v>419</v>
      </c>
      <c r="L187" s="1" t="s">
        <v>419</v>
      </c>
      <c r="M187" s="1" t="s">
        <v>419</v>
      </c>
      <c r="N187" s="1" t="s">
        <v>419</v>
      </c>
      <c r="O187" s="1">
        <v>25600</v>
      </c>
      <c r="P187" s="1" t="s">
        <v>419</v>
      </c>
      <c r="Q187" s="1"/>
      <c r="R187" s="19" t="s">
        <v>419</v>
      </c>
      <c r="S187" s="19">
        <v>35.401157981803145</v>
      </c>
      <c r="T187" s="18" t="s">
        <v>419</v>
      </c>
      <c r="U187" s="18" t="s">
        <v>419</v>
      </c>
      <c r="V187" s="18" cm="1">
        <f t="array" ref="V187">Table2[server charge]*'Asar-2081'!AI187/100</f>
        <v>119.27930773411117</v>
      </c>
      <c r="W187" s="18" cm="1">
        <f t="array" ref="W187">Table2[DT roll charge]*'Asar-2081'!AI187/100</f>
        <v>303.88789231419503</v>
      </c>
      <c r="X187" s="18" cm="1">
        <f t="array" ref="X187">Table2[sms charge]*'Asar-2081'!AI187/100</f>
        <v>280.30637317516124</v>
      </c>
      <c r="Y187" s="18" cm="1">
        <f t="array" ref="Y187">Table2[shipment sack]*'Asar-2081'!AI187/100</f>
        <v>308.13821164645384</v>
      </c>
      <c r="Z187" s="18" cm="1">
        <f t="array" ref="Z187">Table2[tape charge]*'Asar-2081'!AI187/100</f>
        <v>23.855861546822233</v>
      </c>
      <c r="AA187" s="18" cm="1">
        <f t="array" ref="AA187">Table2[cable tie]*'Asar-2081'!AI187/100</f>
        <v>25.048654624163348</v>
      </c>
      <c r="AB187" s="18" cm="1">
        <f t="array" ref="AB187">Table2[audit tax]*'Asar-2081'!AI187/100</f>
        <v>23.259465008151679</v>
      </c>
      <c r="AC187" s="18" cm="1">
        <f t="array" ref="AC187">Table2[wada tax]*'Asar-2081'!AI187/100</f>
        <v>7.8346625296688694</v>
      </c>
      <c r="AD187" s="18" cm="1">
        <f t="array" ref="AD187">Table2[2 wheeler pickup fuel]*'Asar-2081'!AI187/100</f>
        <v>414.79379264537158</v>
      </c>
      <c r="AE187" s="18" cm="1">
        <f t="array" ref="AE187">Table2[marker]*'Asar-2081'!AI187/100</f>
        <v>10.198380811266505</v>
      </c>
      <c r="AF187">
        <v>68</v>
      </c>
      <c r="AG187" s="1">
        <v>360</v>
      </c>
      <c r="AH187" s="1">
        <v>428</v>
      </c>
      <c r="AI187" cm="1">
        <f t="array" ref="AI187">'Asar-2081'!AH187/Table2[Total order]*100</f>
        <v>0.19879884622351862</v>
      </c>
      <c r="AJ187" t="str">
        <v xml:space="preserve"> </v>
      </c>
      <c r="AK187" t="s">
        <v>419</v>
      </c>
      <c r="AL187" s="18">
        <f t="shared" si="4"/>
        <v>27152.003760017171</v>
      </c>
      <c r="AM187" s="18">
        <v>95118.75</v>
      </c>
      <c r="AN187" s="18">
        <f t="shared" si="5"/>
        <v>67966.746239982836</v>
      </c>
    </row>
    <row r="188" spans="1:40">
      <c r="A188" s="1" t="s">
        <v>293</v>
      </c>
      <c r="B188" s="1"/>
      <c r="C188" s="1"/>
      <c r="D188" s="1"/>
      <c r="E188" s="1">
        <v>100</v>
      </c>
      <c r="F188" s="1" t="s">
        <v>45</v>
      </c>
      <c r="G188" s="1" t="s">
        <v>419</v>
      </c>
      <c r="H188" s="1" t="s">
        <v>419</v>
      </c>
      <c r="I188" s="1" t="s">
        <v>419</v>
      </c>
      <c r="J188" s="1" t="s">
        <v>485</v>
      </c>
      <c r="K188" s="19">
        <v>3582.2999999999884</v>
      </c>
      <c r="L188" s="1">
        <v>13000</v>
      </c>
      <c r="M188" s="1">
        <v>13920</v>
      </c>
      <c r="N188" s="1">
        <v>2400</v>
      </c>
      <c r="O188" s="1">
        <v>210960</v>
      </c>
      <c r="P188" s="1" t="s">
        <v>419</v>
      </c>
      <c r="Q188" s="1"/>
      <c r="R188" s="19">
        <v>152505.13610888712</v>
      </c>
      <c r="S188" s="19">
        <v>47800</v>
      </c>
      <c r="T188" s="18" t="s">
        <v>419</v>
      </c>
      <c r="U188" s="18" t="s">
        <v>419</v>
      </c>
      <c r="V188" s="18" cm="1">
        <f t="array" ref="V188">Table2[server charge]*'Asar-2081'!AI188/100</f>
        <v>1014.7101856539693</v>
      </c>
      <c r="W188" s="18" cm="1">
        <f t="array" ref="W188">Table2[DT roll charge]*'Asar-2081'!AI188/100</f>
        <v>2585.1771399906174</v>
      </c>
      <c r="X188" s="18" cm="1">
        <f t="array" ref="X188">Table2[sms charge]*'Asar-2081'!AI188/100</f>
        <v>2384.5689362868279</v>
      </c>
      <c r="Y188" s="18" cm="1">
        <f t="array" ref="Y188">Table2[shipment sack]*'Asar-2081'!AI188/100</f>
        <v>2621.3346462727541</v>
      </c>
      <c r="Z188" s="18" cm="1">
        <f t="array" ref="Z188">Table2[tape charge]*'Asar-2081'!AI188/100</f>
        <v>202.94203713079386</v>
      </c>
      <c r="AA188" s="18" cm="1">
        <f t="array" ref="AA188">Table2[cable tie]*'Asar-2081'!AI188/100</f>
        <v>213.08913898733357</v>
      </c>
      <c r="AB188" s="18" cm="1">
        <f t="array" ref="AB188">Table2[audit tax]*'Asar-2081'!AI188/100</f>
        <v>197.86848620252402</v>
      </c>
      <c r="AC188" s="18" cm="1">
        <f t="array" ref="AC188">Table2[wada tax]*'Asar-2081'!AI188/100</f>
        <v>66.649547361038216</v>
      </c>
      <c r="AD188" s="18" cm="1">
        <f t="array" ref="AD188">Table2[2 wheeler pickup fuel]*'Asar-2081'!AI188/100</f>
        <v>3528.6546706116783</v>
      </c>
      <c r="AE188" s="18" cm="1">
        <f t="array" ref="AE188">Table2[marker]*'Asar-2081'!AI188/100</f>
        <v>86.757720873414385</v>
      </c>
      <c r="AF188">
        <v>490</v>
      </c>
      <c r="AG188" s="1">
        <v>3151</v>
      </c>
      <c r="AH188" s="1">
        <v>3641</v>
      </c>
      <c r="AI188" cm="1">
        <f t="array" ref="AI188">'Asar-2081'!AH188/Table2[Total order]*100</f>
        <v>1.6911836427566156</v>
      </c>
      <c r="AJ188" t="str">
        <v xml:space="preserve"> </v>
      </c>
      <c r="AK188" t="s">
        <v>419</v>
      </c>
      <c r="AL188" s="18">
        <f t="shared" si="4"/>
        <v>457069.18861825805</v>
      </c>
      <c r="AM188" s="18">
        <v>789554.13</v>
      </c>
      <c r="AN188" s="18">
        <f t="shared" si="5"/>
        <v>332484.94138174196</v>
      </c>
    </row>
    <row r="189" spans="1:40">
      <c r="A189" s="1" t="s">
        <v>45</v>
      </c>
      <c r="B189" s="1" t="s">
        <v>374</v>
      </c>
      <c r="C189" s="1">
        <v>100</v>
      </c>
      <c r="D189" s="1">
        <v>82</v>
      </c>
      <c r="E189" s="1">
        <v>130</v>
      </c>
      <c r="F189" s="1" t="s">
        <v>211</v>
      </c>
      <c r="G189" s="1" t="s">
        <v>419</v>
      </c>
      <c r="H189" s="1" t="s">
        <v>419</v>
      </c>
      <c r="I189" s="1" t="s">
        <v>419</v>
      </c>
      <c r="J189" s="1" t="s">
        <v>485</v>
      </c>
      <c r="K189" s="19" t="s">
        <v>419</v>
      </c>
      <c r="L189" s="1" t="s">
        <v>419</v>
      </c>
      <c r="M189" s="1" t="s">
        <v>419</v>
      </c>
      <c r="N189" s="1">
        <v>400</v>
      </c>
      <c r="O189" s="1">
        <v>13100</v>
      </c>
      <c r="P189" s="1" t="s">
        <v>419</v>
      </c>
      <c r="Q189" s="1"/>
      <c r="R189" s="19">
        <v>7916.3610888710973</v>
      </c>
      <c r="S189" s="19">
        <v>300</v>
      </c>
      <c r="T189" s="18" t="s">
        <v>419</v>
      </c>
      <c r="U189" s="18" t="s">
        <v>419</v>
      </c>
      <c r="V189" s="18" cm="1">
        <f t="array" ref="V189">Table2[server charge]*'Asar-2081'!AI189/100</f>
        <v>52.672404583521057</v>
      </c>
      <c r="W189" s="18" cm="1">
        <f t="array" ref="W189">Table2[DT roll charge]*'Asar-2081'!AI189/100</f>
        <v>134.19348515743661</v>
      </c>
      <c r="X189" s="18" cm="1">
        <f t="array" ref="X189">Table2[sms charge]*'Asar-2081'!AI189/100</f>
        <v>123.78015077127449</v>
      </c>
      <c r="Y189" s="18" cm="1">
        <f t="array" ref="Y189">Table2[shipment sack]*'Asar-2081'!AI189/100</f>
        <v>136.07037850742938</v>
      </c>
      <c r="Z189" s="18" cm="1">
        <f t="array" ref="Z189">Table2[tape charge]*'Asar-2081'!AI189/100</f>
        <v>10.534480916704213</v>
      </c>
      <c r="AA189" s="18" cm="1">
        <f t="array" ref="AA189">Table2[cable tie]*'Asar-2081'!AI189/100</f>
        <v>11.061204962539422</v>
      </c>
      <c r="AB189" s="18" cm="1">
        <f t="array" ref="AB189">Table2[audit tax]*'Asar-2081'!AI189/100</f>
        <v>10.271118893786607</v>
      </c>
      <c r="AC189" s="18" cm="1">
        <f t="array" ref="AC189">Table2[wada tax]*'Asar-2081'!AI189/100</f>
        <v>3.4596991077276082</v>
      </c>
      <c r="AD189" s="18" cm="1">
        <f t="array" ref="AD189">Table2[2 wheeler pickup fuel]*'Asar-2081'!AI189/100</f>
        <v>183.16828693919447</v>
      </c>
      <c r="AE189" s="18" cm="1">
        <f t="array" ref="AE189">Table2[marker]*'Asar-2081'!AI189/100</f>
        <v>4.5034905918910502</v>
      </c>
      <c r="AF189">
        <v>55</v>
      </c>
      <c r="AG189" s="1">
        <v>134</v>
      </c>
      <c r="AH189" s="1">
        <v>189</v>
      </c>
      <c r="AI189" cm="1">
        <f t="array" ref="AI189">'Asar-2081'!AH189/Table2[Total order]*100</f>
        <v>8.7787340972535099E-2</v>
      </c>
      <c r="AJ189" t="str">
        <v xml:space="preserve"> </v>
      </c>
      <c r="AK189" t="s">
        <v>419</v>
      </c>
      <c r="AL189" s="18">
        <f t="shared" si="4"/>
        <v>22386.075789302602</v>
      </c>
      <c r="AM189" s="18">
        <v>52615</v>
      </c>
      <c r="AN189" s="18">
        <f t="shared" si="5"/>
        <v>30228.924210697398</v>
      </c>
    </row>
    <row r="190" spans="1:40">
      <c r="A190" s="1"/>
      <c r="B190" s="1" t="s">
        <v>374</v>
      </c>
      <c r="C190" s="1"/>
      <c r="D190" s="1">
        <v>82</v>
      </c>
      <c r="E190" s="1">
        <v>68</v>
      </c>
      <c r="F190" s="1" t="s">
        <v>212</v>
      </c>
      <c r="G190" s="1" t="s">
        <v>419</v>
      </c>
      <c r="H190" s="1" t="s">
        <v>419</v>
      </c>
      <c r="I190" s="1" t="s">
        <v>419</v>
      </c>
      <c r="J190" s="1" t="s">
        <v>485</v>
      </c>
      <c r="K190" s="19" t="s">
        <v>419</v>
      </c>
      <c r="L190" s="1" t="s">
        <v>419</v>
      </c>
      <c r="M190" s="1">
        <v>150</v>
      </c>
      <c r="N190" s="1">
        <v>400</v>
      </c>
      <c r="O190" s="1">
        <v>21350</v>
      </c>
      <c r="P190" s="1" t="s">
        <v>419</v>
      </c>
      <c r="Q190" s="1"/>
      <c r="R190" s="19">
        <v>12942.622097678142</v>
      </c>
      <c r="S190" s="19" t="s">
        <v>419</v>
      </c>
      <c r="T190" s="18" t="s">
        <v>419</v>
      </c>
      <c r="U190" s="18" t="s">
        <v>419</v>
      </c>
      <c r="V190" s="18" cm="1">
        <f t="array" ref="V190">Table2[server charge]*'Asar-2081'!AI190/100</f>
        <v>86.115201144486804</v>
      </c>
      <c r="W190" s="18" cm="1">
        <f t="array" ref="W190">Table2[DT roll charge]*'Asar-2081'!AI190/100</f>
        <v>219.39569795580906</v>
      </c>
      <c r="X190" s="18" cm="1">
        <f t="array" ref="X190">Table2[sms charge]*'Asar-2081'!AI190/100</f>
        <v>202.37072268954398</v>
      </c>
      <c r="Y190" s="18" cm="1">
        <f t="array" ref="Y190">Table2[shipment sack]*'Asar-2081'!AI190/100</f>
        <v>222.46426962325759</v>
      </c>
      <c r="Z190" s="18" cm="1">
        <f t="array" ref="Z190">Table2[tape charge]*'Asar-2081'!AI190/100</f>
        <v>17.223040228897361</v>
      </c>
      <c r="AA190" s="18" cm="1">
        <f t="array" ref="AA190">Table2[cable tie]*'Asar-2081'!AI190/100</f>
        <v>18.084192240342229</v>
      </c>
      <c r="AB190" s="18" cm="1">
        <f t="array" ref="AB190">Table2[audit tax]*'Asar-2081'!AI190/100</f>
        <v>16.792464223174928</v>
      </c>
      <c r="AC190" s="18" cm="1">
        <f t="array" ref="AC190">Table2[wada tax]*'Asar-2081'!AI190/100</f>
        <v>5.6563334618403749</v>
      </c>
      <c r="AD190" s="18" cm="1">
        <f t="array" ref="AD190">Table2[2 wheeler pickup fuel]*'Asar-2081'!AI190/100</f>
        <v>299.46561197995288</v>
      </c>
      <c r="AE190" s="18" cm="1">
        <f t="array" ref="AE190">Table2[marker]*'Asar-2081'!AI190/100</f>
        <v>7.3628496978536226</v>
      </c>
      <c r="AF190">
        <v>85</v>
      </c>
      <c r="AG190" s="1">
        <v>224</v>
      </c>
      <c r="AH190" s="1">
        <v>309</v>
      </c>
      <c r="AI190" cm="1">
        <f t="array" ref="AI190">'Asar-2081'!AH190/Table2[Total order]*100</f>
        <v>0.14352533524081135</v>
      </c>
      <c r="AJ190" t="str">
        <v xml:space="preserve"> </v>
      </c>
      <c r="AK190" t="s">
        <v>419</v>
      </c>
      <c r="AL190" s="18">
        <f t="shared" si="4"/>
        <v>35937.552480923296</v>
      </c>
      <c r="AM190" s="18">
        <v>88673.5</v>
      </c>
      <c r="AN190" s="18">
        <f t="shared" si="5"/>
        <v>52735.947519076704</v>
      </c>
    </row>
    <row r="191" spans="1:40">
      <c r="A191" s="1"/>
      <c r="B191" s="1" t="s">
        <v>374</v>
      </c>
      <c r="C191" s="1"/>
      <c r="D191" s="1">
        <v>82</v>
      </c>
      <c r="E191" s="1">
        <v>230</v>
      </c>
      <c r="F191" s="1" t="s">
        <v>213</v>
      </c>
      <c r="G191" s="1" t="s">
        <v>419</v>
      </c>
      <c r="H191" s="1" t="s">
        <v>419</v>
      </c>
      <c r="I191" s="1" t="s">
        <v>419</v>
      </c>
      <c r="J191" s="1" t="s">
        <v>485</v>
      </c>
      <c r="K191" s="19" t="s">
        <v>419</v>
      </c>
      <c r="L191" s="1" t="s">
        <v>419</v>
      </c>
      <c r="M191" s="1">
        <v>450</v>
      </c>
      <c r="N191" s="1">
        <v>300</v>
      </c>
      <c r="O191" s="1">
        <v>9325</v>
      </c>
      <c r="P191" s="1" t="s">
        <v>419</v>
      </c>
      <c r="Q191" s="1"/>
      <c r="R191" s="19">
        <v>4435.0448420074354</v>
      </c>
      <c r="S191" s="19" t="s">
        <v>419</v>
      </c>
      <c r="T191" s="18" t="s">
        <v>419</v>
      </c>
      <c r="U191" s="18" t="s">
        <v>419</v>
      </c>
      <c r="V191" s="18" cm="1">
        <f t="array" ref="V191">Table2[server charge]*'Asar-2081'!AI191/100</f>
        <v>52.672404583521057</v>
      </c>
      <c r="W191" s="18" cm="1">
        <f t="array" ref="W191">Table2[DT roll charge]*'Asar-2081'!AI191/100</f>
        <v>134.19348515743661</v>
      </c>
      <c r="X191" s="18" cm="1">
        <f t="array" ref="X191">Table2[sms charge]*'Asar-2081'!AI191/100</f>
        <v>123.78015077127449</v>
      </c>
      <c r="Y191" s="18" cm="1">
        <f t="array" ref="Y191">Table2[shipment sack]*'Asar-2081'!AI191/100</f>
        <v>136.07037850742938</v>
      </c>
      <c r="Z191" s="18" cm="1">
        <f t="array" ref="Z191">Table2[tape charge]*'Asar-2081'!AI191/100</f>
        <v>10.534480916704213</v>
      </c>
      <c r="AA191" s="18" cm="1">
        <f t="array" ref="AA191">Table2[cable tie]*'Asar-2081'!AI191/100</f>
        <v>11.061204962539422</v>
      </c>
      <c r="AB191" s="18" cm="1">
        <f t="array" ref="AB191">Table2[audit tax]*'Asar-2081'!AI191/100</f>
        <v>10.271118893786607</v>
      </c>
      <c r="AC191" s="18" cm="1">
        <f t="array" ref="AC191">Table2[wada tax]*'Asar-2081'!AI191/100</f>
        <v>3.4596991077276082</v>
      </c>
      <c r="AD191" s="18" cm="1">
        <f t="array" ref="AD191">Table2[2 wheeler pickup fuel]*'Asar-2081'!AI191/100</f>
        <v>183.16828693919447</v>
      </c>
      <c r="AE191" s="18" cm="1">
        <f t="array" ref="AE191">Table2[marker]*'Asar-2081'!AI191/100</f>
        <v>4.5034905918910502</v>
      </c>
      <c r="AF191">
        <v>61</v>
      </c>
      <c r="AG191" s="1">
        <v>128</v>
      </c>
      <c r="AH191" s="1">
        <v>189</v>
      </c>
      <c r="AI191" cm="1">
        <f t="array" ref="AI191">'Asar-2081'!AH191/Table2[Total order]*100</f>
        <v>8.7787340972535099E-2</v>
      </c>
      <c r="AJ191" t="str">
        <v xml:space="preserve"> </v>
      </c>
      <c r="AK191" t="s">
        <v>419</v>
      </c>
      <c r="AL191" s="18">
        <f t="shared" si="4"/>
        <v>15179.75954243894</v>
      </c>
      <c r="AM191" s="18">
        <v>57870</v>
      </c>
      <c r="AN191" s="18">
        <f t="shared" si="5"/>
        <v>42690.240457561056</v>
      </c>
    </row>
    <row r="192" spans="1:40">
      <c r="A192" s="1" t="s">
        <v>293</v>
      </c>
      <c r="B192" s="1"/>
      <c r="C192" s="1"/>
      <c r="D192" s="1"/>
      <c r="E192" s="1">
        <v>102</v>
      </c>
      <c r="F192" s="1" t="s">
        <v>46</v>
      </c>
      <c r="G192" s="1" t="s">
        <v>419</v>
      </c>
      <c r="H192" s="1" t="s">
        <v>419</v>
      </c>
      <c r="I192" s="1" t="s">
        <v>419</v>
      </c>
      <c r="J192" s="1" t="s">
        <v>419</v>
      </c>
      <c r="K192" s="19">
        <v>894.5</v>
      </c>
      <c r="L192" s="1">
        <v>7000</v>
      </c>
      <c r="M192" s="1">
        <v>650</v>
      </c>
      <c r="N192" s="1">
        <v>400</v>
      </c>
      <c r="O192" s="1">
        <v>65175</v>
      </c>
      <c r="P192" s="1" t="s">
        <v>419</v>
      </c>
      <c r="Q192" s="1"/>
      <c r="R192" s="19" t="s">
        <v>419</v>
      </c>
      <c r="S192" s="19">
        <v>3800</v>
      </c>
      <c r="T192" s="18">
        <v>1911.098471847675</v>
      </c>
      <c r="U192" s="18">
        <v>17284.455994116204</v>
      </c>
      <c r="V192" s="18" cm="1">
        <f t="array" ref="V192">Table2[server charge]*'Asar-2081'!AI192/100</f>
        <v>307.95241833222627</v>
      </c>
      <c r="W192" s="18" cm="1">
        <f t="array" ref="W192">Table2[DT roll charge]*'Asar-2081'!AI192/100</f>
        <v>784.57037618501283</v>
      </c>
      <c r="X192" s="18" cm="1">
        <f t="array" ref="X192">Table2[sms charge]*'Asar-2081'!AI192/100</f>
        <v>723.68818308073173</v>
      </c>
      <c r="Y192" s="18" cm="1">
        <f t="array" ref="Y192">Table2[shipment sack]*'Asar-2081'!AI192/100</f>
        <v>795.54374735825115</v>
      </c>
      <c r="Z192" s="18" cm="1">
        <f t="array" ref="Z192">Table2[tape charge]*'Asar-2081'!AI192/100</f>
        <v>61.590483666445252</v>
      </c>
      <c r="AA192" s="18" cm="1">
        <f t="array" ref="AA192">Table2[cable tie]*'Asar-2081'!AI192/100</f>
        <v>64.670007849767515</v>
      </c>
      <c r="AB192" s="18" cm="1">
        <f t="array" ref="AB192">Table2[audit tax]*'Asar-2081'!AI192/100</f>
        <v>60.05072157478412</v>
      </c>
      <c r="AC192" s="18" cm="1">
        <f t="array" ref="AC192">Table2[wada tax]*'Asar-2081'!AI192/100</f>
        <v>20.227341344121729</v>
      </c>
      <c r="AD192" s="18" cm="1">
        <f t="array" ref="AD192">Table2[2 wheeler pickup fuel]*'Asar-2081'!AI192/100</f>
        <v>1070.9045347503168</v>
      </c>
      <c r="AE192" s="18" cm="1">
        <f t="array" ref="AE192">Table2[marker]*'Asar-2081'!AI192/100</f>
        <v>26.329931767405345</v>
      </c>
      <c r="AF192">
        <v>119</v>
      </c>
      <c r="AG192" s="1">
        <v>986</v>
      </c>
      <c r="AH192" s="1">
        <v>1105</v>
      </c>
      <c r="AI192" cm="1">
        <f t="array" ref="AI192">'Asar-2081'!AH192/Table2[Total order]*100</f>
        <v>0.51325403055371044</v>
      </c>
      <c r="AJ192">
        <v>640</v>
      </c>
      <c r="AK192">
        <v>1.046008008498815</v>
      </c>
      <c r="AL192" s="18">
        <f t="shared" si="4"/>
        <v>101030.58221187293</v>
      </c>
      <c r="AM192" s="18">
        <v>220145</v>
      </c>
      <c r="AN192" s="18">
        <f t="shared" si="5"/>
        <v>119114.41778812707</v>
      </c>
    </row>
    <row r="193" spans="1:40">
      <c r="A193" s="1" t="s">
        <v>46</v>
      </c>
      <c r="B193" s="1" t="s">
        <v>374</v>
      </c>
      <c r="C193" s="1">
        <v>102</v>
      </c>
      <c r="D193" s="1">
        <v>47</v>
      </c>
      <c r="E193" s="1">
        <v>189</v>
      </c>
      <c r="F193" s="1" t="s">
        <v>214</v>
      </c>
      <c r="G193" s="1" t="s">
        <v>419</v>
      </c>
      <c r="H193" s="1" t="s">
        <v>419</v>
      </c>
      <c r="I193" s="1" t="s">
        <v>419</v>
      </c>
      <c r="J193" s="1" t="s">
        <v>419</v>
      </c>
      <c r="K193" s="19" t="s">
        <v>419</v>
      </c>
      <c r="L193" s="1" t="s">
        <v>419</v>
      </c>
      <c r="M193" s="1" t="s">
        <v>419</v>
      </c>
      <c r="N193" s="1" t="s">
        <v>419</v>
      </c>
      <c r="O193" s="1">
        <v>18220</v>
      </c>
      <c r="P193" s="1" t="s">
        <v>419</v>
      </c>
      <c r="Q193" s="1"/>
      <c r="R193" s="19" t="s">
        <v>419</v>
      </c>
      <c r="S193" s="19">
        <v>100</v>
      </c>
      <c r="T193" s="18" t="s">
        <v>419</v>
      </c>
      <c r="U193" s="18" t="s">
        <v>419</v>
      </c>
      <c r="V193" s="18" cm="1">
        <f t="array" ref="V193">Table2[server charge]*'Asar-2081'!AI193/100</f>
        <v>79.147951860952276</v>
      </c>
      <c r="W193" s="18" cm="1">
        <f t="array" ref="W193">Table2[DT roll charge]*'Asar-2081'!AI193/100</f>
        <v>201.6452369561481</v>
      </c>
      <c r="X193" s="18" cm="1">
        <f t="array" ref="X193">Table2[sms charge]*'Asar-2081'!AI193/100</f>
        <v>185.99768687323788</v>
      </c>
      <c r="Y193" s="18" cm="1">
        <f t="array" ref="Y193">Table2[shipment sack]*'Asar-2081'!AI193/100</f>
        <v>204.46554230746005</v>
      </c>
      <c r="Z193" s="18" cm="1">
        <f t="array" ref="Z193">Table2[tape charge]*'Asar-2081'!AI193/100</f>
        <v>15.829590372190458</v>
      </c>
      <c r="AA193" s="18" cm="1">
        <f t="array" ref="AA193">Table2[cable tie]*'Asar-2081'!AI193/100</f>
        <v>16.62106989079998</v>
      </c>
      <c r="AB193" s="18" cm="1">
        <f t="array" ref="AB193">Table2[audit tax]*'Asar-2081'!AI193/100</f>
        <v>15.433850612885694</v>
      </c>
      <c r="AC193" s="18" cm="1">
        <f t="array" ref="AC193">Table2[wada tax]*'Asar-2081'!AI193/100</f>
        <v>5.1987013047335493</v>
      </c>
      <c r="AD193" s="18" cm="1">
        <f t="array" ref="AD193">Table2[2 wheeler pickup fuel]*'Asar-2081'!AI193/100</f>
        <v>275.23700259646159</v>
      </c>
      <c r="AE193" s="18" cm="1">
        <f t="array" ref="AE193">Table2[marker]*'Asar-2081'!AI193/100</f>
        <v>6.7671498841114204</v>
      </c>
      <c r="AF193">
        <v>21</v>
      </c>
      <c r="AG193" s="1">
        <v>263</v>
      </c>
      <c r="AH193" s="1">
        <v>284</v>
      </c>
      <c r="AI193" cm="1">
        <f t="array" ref="AI193">'Asar-2081'!AH193/Table2[Total order]*100</f>
        <v>0.13191325310158714</v>
      </c>
      <c r="AJ193" t="str">
        <v xml:space="preserve"> </v>
      </c>
      <c r="AK193" t="s">
        <v>419</v>
      </c>
      <c r="AL193" s="18">
        <f t="shared" si="4"/>
        <v>19326.343782658983</v>
      </c>
      <c r="AM193" s="18">
        <v>63535.75</v>
      </c>
      <c r="AN193" s="18">
        <f t="shared" si="5"/>
        <v>44209.40621734102</v>
      </c>
    </row>
    <row r="194" spans="1:40">
      <c r="A194" s="1"/>
      <c r="B194" s="1"/>
      <c r="C194" s="1"/>
      <c r="D194" s="1">
        <v>47</v>
      </c>
      <c r="E194" s="1">
        <v>188</v>
      </c>
      <c r="F194" s="1" t="s">
        <v>215</v>
      </c>
      <c r="G194" s="1" t="s">
        <v>422</v>
      </c>
      <c r="H194" s="1" t="s">
        <v>419</v>
      </c>
      <c r="I194" s="1" t="s">
        <v>419</v>
      </c>
      <c r="J194" s="1" t="s">
        <v>419</v>
      </c>
      <c r="K194" s="19" t="s">
        <v>419</v>
      </c>
      <c r="L194" s="1" t="s">
        <v>419</v>
      </c>
      <c r="M194" s="1" t="s">
        <v>419</v>
      </c>
      <c r="N194" s="1" t="s">
        <v>419</v>
      </c>
      <c r="O194" s="1">
        <v>36470</v>
      </c>
      <c r="P194" s="1" t="s">
        <v>419</v>
      </c>
      <c r="Q194" s="1"/>
      <c r="R194" s="19" t="s">
        <v>419</v>
      </c>
      <c r="S194" s="19" t="s">
        <v>419</v>
      </c>
      <c r="T194" s="18">
        <v>803.25857644847576</v>
      </c>
      <c r="U194" s="18">
        <v>7264.8729100269666</v>
      </c>
      <c r="V194" s="18" cm="1">
        <f t="array" ref="V194">Table2[server charge]*'Asar-2081'!AI194/100</f>
        <v>163.59101317739081</v>
      </c>
      <c r="W194" s="18" cm="1">
        <f t="array" ref="W194">Table2[DT roll charge]*'Asar-2081'!AI194/100</f>
        <v>416.7808242720385</v>
      </c>
      <c r="X194" s="18" cm="1">
        <f t="array" ref="X194">Table2[sms charge]*'Asar-2081'!AI194/100</f>
        <v>384.4388809668684</v>
      </c>
      <c r="Y194" s="18" cm="1">
        <f t="array" ref="Y194">Table2[shipment sack]*'Asar-2081'!AI194/100</f>
        <v>422.61011737492618</v>
      </c>
      <c r="Z194" s="18" cm="1">
        <f t="array" ref="Z194">Table2[tape charge]*'Asar-2081'!AI194/100</f>
        <v>32.718202635478157</v>
      </c>
      <c r="AA194" s="18" cm="1">
        <f t="array" ref="AA194">Table2[cable tie]*'Asar-2081'!AI194/100</f>
        <v>34.354112767252062</v>
      </c>
      <c r="AB194" s="18" cm="1">
        <f t="array" ref="AB194">Table2[audit tax]*'Asar-2081'!AI194/100</f>
        <v>31.900247569591201</v>
      </c>
      <c r="AC194" s="18" cm="1">
        <f t="array" ref="AC194">Table2[wada tax]*'Asar-2081'!AI194/100</f>
        <v>10.745203048868284</v>
      </c>
      <c r="AD194" s="18" cm="1">
        <f t="array" ref="AD194">Table2[2 wheeler pickup fuel]*'Asar-2081'!AI194/100</f>
        <v>568.88774832437639</v>
      </c>
      <c r="AE194" s="18" cm="1">
        <f t="array" ref="AE194">Table2[marker]*'Asar-2081'!AI194/100</f>
        <v>13.987031626666912</v>
      </c>
      <c r="AF194">
        <v>36</v>
      </c>
      <c r="AG194" s="1">
        <v>551</v>
      </c>
      <c r="AH194" s="1">
        <v>587</v>
      </c>
      <c r="AI194" cm="1">
        <f t="array" ref="AI194">'Asar-2081'!AH194/Table2[Total order]*100</f>
        <v>0.27265168862898465</v>
      </c>
      <c r="AJ194">
        <v>269</v>
      </c>
      <c r="AK194">
        <v>0.43965024107215817</v>
      </c>
      <c r="AL194" s="18">
        <f t="shared" si="4"/>
        <v>46618.144868238902</v>
      </c>
      <c r="AM194" s="18">
        <v>132639.5</v>
      </c>
      <c r="AN194" s="18">
        <f t="shared" si="5"/>
        <v>86021.355131761098</v>
      </c>
    </row>
    <row r="195" spans="1:40">
      <c r="A195" s="1" t="s">
        <v>293</v>
      </c>
      <c r="B195" s="1"/>
      <c r="C195" s="1"/>
      <c r="D195" s="1"/>
      <c r="E195" s="1">
        <v>103</v>
      </c>
      <c r="F195" s="1" t="s">
        <v>47</v>
      </c>
      <c r="G195" s="1" t="s">
        <v>422</v>
      </c>
      <c r="H195" s="1" t="s">
        <v>419</v>
      </c>
      <c r="I195" s="1" t="s">
        <v>419</v>
      </c>
      <c r="J195" s="1" t="s">
        <v>419</v>
      </c>
      <c r="K195" s="19">
        <v>1870.5</v>
      </c>
      <c r="L195" s="1" t="s">
        <v>419</v>
      </c>
      <c r="M195" s="1">
        <v>2832</v>
      </c>
      <c r="N195" s="1">
        <v>681</v>
      </c>
      <c r="O195" s="1">
        <v>80365</v>
      </c>
      <c r="P195" s="1" t="s">
        <v>419</v>
      </c>
      <c r="Q195" s="1"/>
      <c r="R195" s="19" t="s">
        <v>419</v>
      </c>
      <c r="S195" s="19">
        <v>160.76233183856502</v>
      </c>
      <c r="T195" s="18">
        <v>2771.092784179129</v>
      </c>
      <c r="U195" s="18">
        <v>25062.461191468501</v>
      </c>
      <c r="V195" s="18" cm="1">
        <f t="array" ref="V195">Table2[server charge]*'Asar-2081'!AI195/100</f>
        <v>399.64141890354074</v>
      </c>
      <c r="W195" s="18" cm="1">
        <f t="array" ref="W195">Table2[DT roll charge]*'Asar-2081'!AI195/100</f>
        <v>1018.1664429405507</v>
      </c>
      <c r="X195" s="18" cm="1">
        <f t="array" ref="X195">Table2[sms charge]*'Asar-2081'!AI195/100</f>
        <v>939.15733442332066</v>
      </c>
      <c r="Y195" s="18" cm="1">
        <f t="array" ref="Y195">Table2[shipment sack]*'Asar-2081'!AI195/100</f>
        <v>1032.4069988341469</v>
      </c>
      <c r="Z195" s="18" cm="1">
        <f t="array" ref="Z195">Table2[tape charge]*'Asar-2081'!AI195/100</f>
        <v>79.928283780708156</v>
      </c>
      <c r="AA195" s="18" cm="1">
        <f t="array" ref="AA195">Table2[cable tie]*'Asar-2081'!AI195/100</f>
        <v>83.924697969743562</v>
      </c>
      <c r="AB195" s="18" cm="1">
        <f t="array" ref="AB195">Table2[audit tax]*'Asar-2081'!AI195/100</f>
        <v>77.930076686190446</v>
      </c>
      <c r="AC195" s="18" cm="1">
        <f t="array" ref="AC195">Table2[wada tax]*'Asar-2081'!AI195/100</f>
        <v>26.249780531647566</v>
      </c>
      <c r="AD195" s="18" cm="1">
        <f t="array" ref="AD195">Table2[2 wheeler pickup fuel]*'Asar-2081'!AI195/100</f>
        <v>1389.753034237063</v>
      </c>
      <c r="AE195" s="18" cm="1">
        <f t="array" ref="AE195">Table2[marker]*'Asar-2081'!AI195/100</f>
        <v>34.169341316252734</v>
      </c>
      <c r="AF195">
        <v>121</v>
      </c>
      <c r="AG195" s="1">
        <v>1313</v>
      </c>
      <c r="AH195" s="1">
        <v>1434</v>
      </c>
      <c r="AI195" cm="1">
        <f t="array" ref="AI195">'Asar-2081'!AH195/Table2[Total order]*100</f>
        <v>0.66606903150590124</v>
      </c>
      <c r="AJ195">
        <v>928</v>
      </c>
      <c r="AK195">
        <v>1.516711612323282</v>
      </c>
      <c r="AL195" s="18">
        <f t="shared" ref="AL195:AL258" si="6">SUM(K195:AE195)</f>
        <v>118824.14371710936</v>
      </c>
      <c r="AM195" s="18">
        <v>287807.5</v>
      </c>
      <c r="AN195" s="18">
        <f t="shared" ref="AN195:AN258" si="7">AM195-AL195</f>
        <v>168983.35628289066</v>
      </c>
    </row>
    <row r="196" spans="1:40">
      <c r="A196" s="1" t="s">
        <v>47</v>
      </c>
      <c r="B196" s="1" t="s">
        <v>374</v>
      </c>
      <c r="C196" s="1">
        <v>103</v>
      </c>
      <c r="D196" s="1">
        <v>75</v>
      </c>
      <c r="E196" s="1">
        <v>187</v>
      </c>
      <c r="F196" s="1" t="s">
        <v>216</v>
      </c>
      <c r="G196" s="1" t="s">
        <v>422</v>
      </c>
      <c r="H196" s="1" t="s">
        <v>419</v>
      </c>
      <c r="I196" s="1" t="s">
        <v>419</v>
      </c>
      <c r="J196" s="1" t="s">
        <v>419</v>
      </c>
      <c r="K196" s="19" t="s">
        <v>419</v>
      </c>
      <c r="L196" s="1" t="s">
        <v>419</v>
      </c>
      <c r="M196" s="1" t="s">
        <v>419</v>
      </c>
      <c r="N196" s="1" t="s">
        <v>419</v>
      </c>
      <c r="O196" s="1">
        <v>41360</v>
      </c>
      <c r="P196" s="1" t="s">
        <v>419</v>
      </c>
      <c r="Q196" s="1"/>
      <c r="R196" s="19" t="s">
        <v>419</v>
      </c>
      <c r="S196" s="19">
        <v>80.941704035874437</v>
      </c>
      <c r="T196" s="18" t="s">
        <v>419</v>
      </c>
      <c r="U196" s="18" t="s">
        <v>419</v>
      </c>
      <c r="V196" s="18" cm="1">
        <f t="array" ref="V196">Table2[server charge]*'Asar-2081'!AI196/100</f>
        <v>201.21415930847729</v>
      </c>
      <c r="W196" s="18" cm="1">
        <f t="array" ref="W196">Table2[DT roll charge]*'Asar-2081'!AI196/100</f>
        <v>512.6333136702076</v>
      </c>
      <c r="X196" s="18" cm="1">
        <f t="array" ref="X196">Table2[sms charge]*'Asar-2081'!AI196/100</f>
        <v>472.85327437492163</v>
      </c>
      <c r="Y196" s="18" cm="1">
        <f t="array" ref="Y196">Table2[shipment sack]*'Asar-2081'!AI196/100</f>
        <v>519.80324488023302</v>
      </c>
      <c r="Z196" s="18" cm="1">
        <f t="array" ref="Z196">Table2[tape charge]*'Asar-2081'!AI196/100</f>
        <v>40.242831861695457</v>
      </c>
      <c r="AA196" s="18" cm="1">
        <f t="array" ref="AA196">Table2[cable tie]*'Asar-2081'!AI196/100</f>
        <v>42.254973454780227</v>
      </c>
      <c r="AB196" s="18" cm="1">
        <f t="array" ref="AB196">Table2[audit tax]*'Asar-2081'!AI196/100</f>
        <v>39.236761065153075</v>
      </c>
      <c r="AC196" s="18" cm="1">
        <f t="array" ref="AC196">Table2[wada tax]*'Asar-2081'!AI196/100</f>
        <v>13.216416697245149</v>
      </c>
      <c r="AD196" s="18" cm="1">
        <f t="array" ref="AD196">Table2[2 wheeler pickup fuel]*'Asar-2081'!AI196/100</f>
        <v>699.72223899522987</v>
      </c>
      <c r="AE196" s="18" cm="1">
        <f t="array" ref="AE196">Table2[marker]*'Asar-2081'!AI196/100</f>
        <v>17.203810620874808</v>
      </c>
      <c r="AF196">
        <v>73</v>
      </c>
      <c r="AG196" s="1">
        <v>649</v>
      </c>
      <c r="AH196" s="1">
        <v>722</v>
      </c>
      <c r="AI196" cm="1">
        <f t="array" ref="AI196">'Asar-2081'!AH196/Table2[Total order]*100</f>
        <v>0.33535693218079549</v>
      </c>
      <c r="AJ196" t="str">
        <v xml:space="preserve"> </v>
      </c>
      <c r="AK196" t="s">
        <v>419</v>
      </c>
      <c r="AL196" s="18">
        <f t="shared" si="6"/>
        <v>43999.322728964697</v>
      </c>
      <c r="AM196" s="18">
        <v>162635.75</v>
      </c>
      <c r="AN196" s="18">
        <f t="shared" si="7"/>
        <v>118636.4272710353</v>
      </c>
    </row>
    <row r="197" spans="1:40">
      <c r="A197" s="1"/>
      <c r="B197" s="1" t="s">
        <v>374</v>
      </c>
      <c r="C197" s="1"/>
      <c r="D197" s="1">
        <v>75</v>
      </c>
      <c r="E197" s="1">
        <v>272</v>
      </c>
      <c r="F197" s="1" t="s">
        <v>217</v>
      </c>
      <c r="G197" s="1" t="s">
        <v>422</v>
      </c>
      <c r="H197" s="1" t="s">
        <v>419</v>
      </c>
      <c r="I197" s="1" t="s">
        <v>419</v>
      </c>
      <c r="J197" s="1" t="s">
        <v>419</v>
      </c>
      <c r="K197" s="19" t="s">
        <v>419</v>
      </c>
      <c r="L197" s="1" t="s">
        <v>419</v>
      </c>
      <c r="M197" s="1" t="s">
        <v>419</v>
      </c>
      <c r="N197" s="1" t="s">
        <v>419</v>
      </c>
      <c r="O197" s="1">
        <v>28260</v>
      </c>
      <c r="P197" s="1" t="s">
        <v>419</v>
      </c>
      <c r="Q197" s="1"/>
      <c r="R197" s="19" t="s">
        <v>419</v>
      </c>
      <c r="S197" s="19">
        <v>52.914798206278029</v>
      </c>
      <c r="T197" s="18" t="s">
        <v>419</v>
      </c>
      <c r="U197" s="18" t="s">
        <v>419</v>
      </c>
      <c r="V197" s="18" cm="1">
        <f t="array" ref="V197">Table2[server charge]*'Asar-2081'!AI197/100</f>
        <v>131.54166647313198</v>
      </c>
      <c r="W197" s="18" cm="1">
        <f t="array" ref="W197">Table2[DT roll charge]*'Asar-2081'!AI197/100</f>
        <v>335.12870367359835</v>
      </c>
      <c r="X197" s="18" cm="1">
        <f t="array" ref="X197">Table2[sms charge]*'Asar-2081'!AI197/100</f>
        <v>309.12291621186012</v>
      </c>
      <c r="Y197" s="18" cm="1">
        <f t="array" ref="Y197">Table2[shipment sack]*'Asar-2081'!AI197/100</f>
        <v>339.81597172225759</v>
      </c>
      <c r="Z197" s="18" cm="1">
        <f t="array" ref="Z197">Table2[tape charge]*'Asar-2081'!AI197/100</f>
        <v>26.308333294626394</v>
      </c>
      <c r="AA197" s="18" cm="1">
        <f t="array" ref="AA197">Table2[cable tie]*'Asar-2081'!AI197/100</f>
        <v>27.623749959357713</v>
      </c>
      <c r="AB197" s="18" cm="1">
        <f t="array" ref="AB197">Table2[audit tax]*'Asar-2081'!AI197/100</f>
        <v>25.650624962260736</v>
      </c>
      <c r="AC197" s="18" cm="1">
        <f t="array" ref="AC197">Table2[wada tax]*'Asar-2081'!AI197/100</f>
        <v>8.6400951261768846</v>
      </c>
      <c r="AD197" s="18" cm="1">
        <f t="array" ref="AD197">Table2[2 wheeler pickup fuel]*'Asar-2081'!AI197/100</f>
        <v>457.43614516031647</v>
      </c>
      <c r="AE197" s="18" cm="1">
        <f t="array" ref="AE197">Table2[marker]*'Asar-2081'!AI197/100</f>
        <v>11.246812483452784</v>
      </c>
      <c r="AF197">
        <v>45</v>
      </c>
      <c r="AG197" s="1">
        <v>427</v>
      </c>
      <c r="AH197" s="1">
        <v>472</v>
      </c>
      <c r="AI197" cm="1">
        <f t="array" ref="AI197">'Asar-2081'!AH197/Table2[Total order]*100</f>
        <v>0.21923611078855329</v>
      </c>
      <c r="AJ197" t="str">
        <v xml:space="preserve"> </v>
      </c>
      <c r="AK197" t="s">
        <v>419</v>
      </c>
      <c r="AL197" s="18">
        <f t="shared" si="6"/>
        <v>29985.429817273325</v>
      </c>
      <c r="AM197" s="18">
        <v>116757.5</v>
      </c>
      <c r="AN197" s="18">
        <f t="shared" si="7"/>
        <v>86772.070182726675</v>
      </c>
    </row>
    <row r="198" spans="1:40">
      <c r="A198" s="1"/>
      <c r="B198" s="1" t="s">
        <v>374</v>
      </c>
      <c r="C198" s="1"/>
      <c r="D198" s="1">
        <v>75</v>
      </c>
      <c r="E198" s="1">
        <v>270</v>
      </c>
      <c r="F198" s="1" t="s">
        <v>218</v>
      </c>
      <c r="G198" s="1" t="s">
        <v>419</v>
      </c>
      <c r="H198" s="1" t="s">
        <v>419</v>
      </c>
      <c r="I198" s="1" t="s">
        <v>419</v>
      </c>
      <c r="J198" s="1" t="s">
        <v>419</v>
      </c>
      <c r="K198" s="19" t="s">
        <v>419</v>
      </c>
      <c r="L198" s="1" t="s">
        <v>419</v>
      </c>
      <c r="M198" s="1" t="s">
        <v>419</v>
      </c>
      <c r="N198" s="1" t="s">
        <v>419</v>
      </c>
      <c r="O198" s="1">
        <v>3225</v>
      </c>
      <c r="P198" s="1" t="s">
        <v>419</v>
      </c>
      <c r="Q198" s="1"/>
      <c r="R198" s="19" t="s">
        <v>419</v>
      </c>
      <c r="S198" s="19">
        <v>5.3811659192825108</v>
      </c>
      <c r="T198" s="18" t="s">
        <v>419</v>
      </c>
      <c r="U198" s="18" t="s">
        <v>419</v>
      </c>
      <c r="V198" s="18" cm="1">
        <f t="array" ref="V198">Table2[server charge]*'Asar-2081'!AI198/100</f>
        <v>13.377118624386304</v>
      </c>
      <c r="W198" s="18" cm="1">
        <f t="array" ref="W198">Table2[DT roll charge]*'Asar-2081'!AI198/100</f>
        <v>34.080885119348984</v>
      </c>
      <c r="X198" s="18" cm="1">
        <f t="array" ref="X198">Table2[sms charge]*'Asar-2081'!AI198/100</f>
        <v>31.43622876730781</v>
      </c>
      <c r="Y198" s="18" cm="1">
        <f t="array" ref="Y198">Table2[shipment sack]*'Asar-2081'!AI198/100</f>
        <v>34.557556446331283</v>
      </c>
      <c r="Z198" s="18" cm="1">
        <f t="array" ref="Z198">Table2[tape charge]*'Asar-2081'!AI198/100</f>
        <v>2.6754237248772603</v>
      </c>
      <c r="AA198" s="18" cm="1">
        <f t="array" ref="AA198">Table2[cable tie]*'Asar-2081'!AI198/100</f>
        <v>2.8091949111211236</v>
      </c>
      <c r="AB198" s="18" cm="1">
        <f t="array" ref="AB198">Table2[audit tax]*'Asar-2081'!AI198/100</f>
        <v>2.6085381317553287</v>
      </c>
      <c r="AC198" s="18" cm="1">
        <f t="array" ref="AC198">Table2[wada tax]*'Asar-2081'!AI198/100</f>
        <v>0.87865374164510701</v>
      </c>
      <c r="AD198" s="18" cm="1">
        <f t="array" ref="AD198">Table2[2 wheeler pickup fuel]*'Asar-2081'!AI198/100</f>
        <v>46.518930016303365</v>
      </c>
      <c r="AE198" s="18" cm="1">
        <f t="array" ref="AE198">Table2[marker]*'Asar-2081'!AI198/100</f>
        <v>1.1437436423850289</v>
      </c>
      <c r="AF198">
        <v>1</v>
      </c>
      <c r="AG198" s="1">
        <v>47</v>
      </c>
      <c r="AH198" s="1">
        <v>48</v>
      </c>
      <c r="AI198" cm="1">
        <f t="array" ref="AI198">'Asar-2081'!AH198/Table2[Total order]*100</f>
        <v>2.2295197707310505E-2</v>
      </c>
      <c r="AJ198" t="str">
        <v xml:space="preserve"> </v>
      </c>
      <c r="AK198" t="s">
        <v>419</v>
      </c>
      <c r="AL198" s="18">
        <f t="shared" si="6"/>
        <v>3400.467439044744</v>
      </c>
      <c r="AM198" s="18">
        <v>11295</v>
      </c>
      <c r="AN198" s="18">
        <f t="shared" si="7"/>
        <v>7894.5325609552565</v>
      </c>
    </row>
    <row r="199" spans="1:40">
      <c r="A199" s="1" t="s">
        <v>293</v>
      </c>
      <c r="B199" s="1"/>
      <c r="C199" s="1"/>
      <c r="D199" s="1"/>
      <c r="E199" s="1">
        <v>106</v>
      </c>
      <c r="F199" s="1" t="s">
        <v>48</v>
      </c>
      <c r="G199" s="1" t="s">
        <v>419</v>
      </c>
      <c r="H199" s="1" t="s">
        <v>470</v>
      </c>
      <c r="I199" s="1" t="s">
        <v>419</v>
      </c>
      <c r="J199" s="1" t="s">
        <v>419</v>
      </c>
      <c r="K199" s="19">
        <v>1638</v>
      </c>
      <c r="L199" s="1">
        <v>5000</v>
      </c>
      <c r="M199" s="1">
        <v>4218</v>
      </c>
      <c r="N199" s="1">
        <v>681</v>
      </c>
      <c r="O199" s="1">
        <v>151415</v>
      </c>
      <c r="P199" s="1" t="s">
        <v>419</v>
      </c>
      <c r="Q199" s="1"/>
      <c r="R199" s="19" t="s">
        <v>419</v>
      </c>
      <c r="S199" s="19">
        <v>14088.487821380244</v>
      </c>
      <c r="T199" s="18">
        <v>4628.4416115060876</v>
      </c>
      <c r="U199" s="18">
        <v>41860.791860750185</v>
      </c>
      <c r="V199" s="18" cm="1">
        <f t="array" ref="V199">Table2[server charge]*'Asar-2081'!AI199/100</f>
        <v>752.18423265038803</v>
      </c>
      <c r="W199" s="18" cm="1">
        <f t="array" ref="W199">Table2[DT roll charge]*'Asar-2081'!AI199/100</f>
        <v>1916.3397695233937</v>
      </c>
      <c r="X199" s="18" cm="1">
        <f t="array" ref="X199">Table2[sms charge]*'Asar-2081'!AI199/100</f>
        <v>1767.632946728412</v>
      </c>
      <c r="Y199" s="18" cm="1">
        <f t="array" ref="Y199">Table2[shipment sack]*'Asar-2081'!AI199/100</f>
        <v>1943.1426010135026</v>
      </c>
      <c r="Z199" s="18" cm="1">
        <f t="array" ref="Z199">Table2[tape charge]*'Asar-2081'!AI199/100</f>
        <v>150.43684653007762</v>
      </c>
      <c r="AA199" s="18" cm="1">
        <f t="array" ref="AA199">Table2[cable tie]*'Asar-2081'!AI199/100</f>
        <v>157.95868885658149</v>
      </c>
      <c r="AB199" s="18" cm="1">
        <f t="array" ref="AB199">Table2[audit tax]*'Asar-2081'!AI199/100</f>
        <v>146.67592536682568</v>
      </c>
      <c r="AC199" s="18" cm="1">
        <f t="array" ref="AC199">Table2[wada tax]*'Asar-2081'!AI199/100</f>
        <v>49.405967681252989</v>
      </c>
      <c r="AD199" s="18" cm="1">
        <f t="array" ref="AD199">Table2[2 wheeler pickup fuel]*'Asar-2081'!AI199/100</f>
        <v>2615.7206690417242</v>
      </c>
      <c r="AE199" s="18" cm="1">
        <f t="array" ref="AE199">Table2[marker]*'Asar-2081'!AI199/100</f>
        <v>64.311751891608182</v>
      </c>
      <c r="AF199">
        <v>390</v>
      </c>
      <c r="AG199" s="1">
        <v>2309</v>
      </c>
      <c r="AH199" s="1">
        <v>2699</v>
      </c>
      <c r="AI199" cm="1">
        <f t="array" ref="AI199">'Asar-2081'!AH199/Table2[Total order]*100</f>
        <v>1.2536403877506468</v>
      </c>
      <c r="AJ199">
        <v>1550</v>
      </c>
      <c r="AK199">
        <v>2.5333006455830676</v>
      </c>
      <c r="AL199" s="18">
        <f t="shared" si="6"/>
        <v>233093.53069292023</v>
      </c>
      <c r="AM199" s="18">
        <v>523670</v>
      </c>
      <c r="AN199" s="18">
        <f t="shared" si="7"/>
        <v>290576.46930707979</v>
      </c>
    </row>
    <row r="200" spans="1:40">
      <c r="A200" s="1" t="s">
        <v>48</v>
      </c>
      <c r="B200" s="1" t="s">
        <v>374</v>
      </c>
      <c r="C200" s="1">
        <v>106</v>
      </c>
      <c r="D200" s="1">
        <v>39</v>
      </c>
      <c r="E200" s="1">
        <v>138</v>
      </c>
      <c r="F200" s="1" t="s">
        <v>219</v>
      </c>
      <c r="G200" s="1" t="s">
        <v>419</v>
      </c>
      <c r="H200" s="1" t="s">
        <v>470</v>
      </c>
      <c r="I200" s="1" t="s">
        <v>419</v>
      </c>
      <c r="J200" s="1" t="s">
        <v>419</v>
      </c>
      <c r="K200" s="19" t="s">
        <v>419</v>
      </c>
      <c r="L200" s="1" t="s">
        <v>419</v>
      </c>
      <c r="M200" s="1" t="s">
        <v>419</v>
      </c>
      <c r="N200" s="1">
        <v>400</v>
      </c>
      <c r="O200" s="1">
        <v>14925</v>
      </c>
      <c r="P200" s="1" t="s">
        <v>419</v>
      </c>
      <c r="Q200" s="1"/>
      <c r="R200" s="19" t="s">
        <v>419</v>
      </c>
      <c r="S200" s="19">
        <v>1341.5121786197565</v>
      </c>
      <c r="T200" s="18" t="s">
        <v>419</v>
      </c>
      <c r="U200" s="18" t="s">
        <v>419</v>
      </c>
      <c r="V200" s="18" cm="1">
        <f t="array" ref="V200">Table2[server charge]*'Asar-2081'!AI200/100</f>
        <v>71.62332263473499</v>
      </c>
      <c r="W200" s="18" cm="1">
        <f t="array" ref="W200">Table2[DT roll charge]*'Asar-2081'!AI200/100</f>
        <v>182.47473907651434</v>
      </c>
      <c r="X200" s="18" cm="1">
        <f t="array" ref="X200">Table2[sms charge]*'Asar-2081'!AI200/100</f>
        <v>168.31480819162724</v>
      </c>
      <c r="Y200" s="18" cm="1">
        <f t="array" ref="Y200">Table2[shipment sack]*'Asar-2081'!AI200/100</f>
        <v>185.02691680639873</v>
      </c>
      <c r="Z200" s="18" cm="1">
        <f t="array" ref="Z200">Table2[tape charge]*'Asar-2081'!AI200/100</f>
        <v>14.324664526946997</v>
      </c>
      <c r="AA200" s="18" cm="1">
        <f t="array" ref="AA200">Table2[cable tie]*'Asar-2081'!AI200/100</f>
        <v>15.040897753294349</v>
      </c>
      <c r="AB200" s="18" cm="1">
        <f t="array" ref="AB200">Table2[audit tax]*'Asar-2081'!AI200/100</f>
        <v>13.966547913773322</v>
      </c>
      <c r="AC200" s="18" cm="1">
        <f t="array" ref="AC200">Table2[wada tax]*'Asar-2081'!AI200/100</f>
        <v>4.704458575058176</v>
      </c>
      <c r="AD200" s="18" cm="1">
        <f t="array" ref="AD200">Table2[2 wheeler pickup fuel]*'Asar-2081'!AI200/100</f>
        <v>249.07010446229091</v>
      </c>
      <c r="AE200" s="18" cm="1">
        <f t="array" ref="AE200">Table2[marker]*'Asar-2081'!AI200/100</f>
        <v>6.1237940852698411</v>
      </c>
      <c r="AF200">
        <v>45</v>
      </c>
      <c r="AG200" s="1">
        <v>212</v>
      </c>
      <c r="AH200" s="1">
        <v>257</v>
      </c>
      <c r="AI200" cm="1">
        <f t="array" ref="AI200">'Asar-2081'!AH200/Table2[Total order]*100</f>
        <v>0.11937220439122498</v>
      </c>
      <c r="AJ200" t="str">
        <v xml:space="preserve"> </v>
      </c>
      <c r="AK200" t="s">
        <v>419</v>
      </c>
      <c r="AL200" s="18">
        <f t="shared" si="6"/>
        <v>17577.182432645666</v>
      </c>
      <c r="AM200" s="18">
        <v>56754.5</v>
      </c>
      <c r="AN200" s="18">
        <f t="shared" si="7"/>
        <v>39177.31756735433</v>
      </c>
    </row>
    <row r="201" spans="1:40">
      <c r="A201" s="1" t="s">
        <v>293</v>
      </c>
      <c r="B201" s="1"/>
      <c r="C201" s="1"/>
      <c r="D201" s="1"/>
      <c r="E201" s="1">
        <v>108</v>
      </c>
      <c r="F201" s="1" t="s">
        <v>49</v>
      </c>
      <c r="G201" s="1" t="s">
        <v>422</v>
      </c>
      <c r="H201" s="1" t="s">
        <v>419</v>
      </c>
      <c r="I201" s="1" t="s">
        <v>419</v>
      </c>
      <c r="J201" s="1" t="s">
        <v>419</v>
      </c>
      <c r="K201" s="19">
        <v>862.35000000000582</v>
      </c>
      <c r="L201" s="1">
        <v>3200</v>
      </c>
      <c r="M201" s="1">
        <v>300</v>
      </c>
      <c r="N201" s="1">
        <v>800</v>
      </c>
      <c r="O201" s="1">
        <v>54810</v>
      </c>
      <c r="P201" s="1">
        <v>450</v>
      </c>
      <c r="Q201" s="1"/>
      <c r="R201" s="19" t="s">
        <v>419</v>
      </c>
      <c r="S201" s="19">
        <v>5479.8076923076924</v>
      </c>
      <c r="T201" s="18">
        <v>2296.3042575794721</v>
      </c>
      <c r="U201" s="18">
        <v>20768.354155430254</v>
      </c>
      <c r="V201" s="18" cm="1">
        <f t="array" ref="V201">Table2[server charge]*'Asar-2081'!AI201/100</f>
        <v>239.95206532492929</v>
      </c>
      <c r="W201" s="18" cm="1">
        <f t="array" ref="W201">Table2[DT roll charge]*'Asar-2081'!AI201/100</f>
        <v>611.32587682832241</v>
      </c>
      <c r="X201" s="18" cm="1">
        <f t="array" ref="X201">Table2[sms charge]*'Asar-2081'!AI201/100</f>
        <v>563.88735351358389</v>
      </c>
      <c r="Y201" s="18" cm="1">
        <f t="array" ref="Y201">Table2[shipment sack]*'Asar-2081'!AI201/100</f>
        <v>619.87616875606739</v>
      </c>
      <c r="Z201" s="18" cm="1">
        <f t="array" ref="Z201">Table2[tape charge]*'Asar-2081'!AI201/100</f>
        <v>47.990413064985859</v>
      </c>
      <c r="AA201" s="18" cm="1">
        <f t="array" ref="AA201">Table2[cable tie]*'Asar-2081'!AI201/100</f>
        <v>50.389933718235149</v>
      </c>
      <c r="AB201" s="18" cm="1">
        <f t="array" ref="AB201">Table2[audit tax]*'Asar-2081'!AI201/100</f>
        <v>46.790652738361217</v>
      </c>
      <c r="AC201" s="18" cm="1">
        <f t="array" ref="AC201">Table2[wada tax]*'Asar-2081'!AI201/100</f>
        <v>15.760851490759105</v>
      </c>
      <c r="AD201" s="18" cm="1">
        <f t="array" ref="AD201">Table2[2 wheeler pickup fuel]*'Asar-2081'!AI201/100</f>
        <v>834.43330716744163</v>
      </c>
      <c r="AE201" s="18" cm="1">
        <f t="array" ref="AE201">Table2[marker]*'Asar-2081'!AI201/100</f>
        <v>20.515901585281455</v>
      </c>
      <c r="AF201">
        <v>110</v>
      </c>
      <c r="AG201" s="1">
        <v>751</v>
      </c>
      <c r="AH201" s="1">
        <v>861</v>
      </c>
      <c r="AI201" cm="1">
        <f t="array" ref="AI201">'Asar-2081'!AH201/Table2[Total order]*100</f>
        <v>0.39992010887488216</v>
      </c>
      <c r="AJ201">
        <v>769</v>
      </c>
      <c r="AK201">
        <v>1.2568439977118575</v>
      </c>
      <c r="AL201" s="18">
        <f t="shared" si="6"/>
        <v>92017.738629505388</v>
      </c>
      <c r="AM201" s="18">
        <v>194261</v>
      </c>
      <c r="AN201" s="18">
        <f t="shared" si="7"/>
        <v>102243.26137049461</v>
      </c>
    </row>
    <row r="202" spans="1:40">
      <c r="A202" s="1" t="s">
        <v>49</v>
      </c>
      <c r="B202" s="1" t="s">
        <v>374</v>
      </c>
      <c r="C202" s="1">
        <v>108</v>
      </c>
      <c r="D202" s="1">
        <v>41</v>
      </c>
      <c r="E202" s="1">
        <v>126</v>
      </c>
      <c r="F202" s="1" t="s">
        <v>220</v>
      </c>
      <c r="G202" s="1" t="s">
        <v>422</v>
      </c>
      <c r="H202" s="1" t="s">
        <v>419</v>
      </c>
      <c r="I202" s="1" t="s">
        <v>419</v>
      </c>
      <c r="J202" s="1" t="s">
        <v>419</v>
      </c>
      <c r="K202" s="19" t="s">
        <v>419</v>
      </c>
      <c r="L202" s="1" t="s">
        <v>419</v>
      </c>
      <c r="M202" s="1" t="s">
        <v>419</v>
      </c>
      <c r="N202" s="1" t="s">
        <v>419</v>
      </c>
      <c r="O202" s="1">
        <v>14830</v>
      </c>
      <c r="P202" s="1" t="s">
        <v>419</v>
      </c>
      <c r="Q202" s="1"/>
      <c r="R202" s="19" t="s">
        <v>419</v>
      </c>
      <c r="S202" s="19">
        <v>1470.1923076923076</v>
      </c>
      <c r="T202" s="18" t="s">
        <v>419</v>
      </c>
      <c r="U202" s="18" t="s">
        <v>419</v>
      </c>
      <c r="V202" s="18" cm="1">
        <f t="array" ref="V202">Table2[server charge]*'Asar-2081'!AI202/100</f>
        <v>64.377383379859069</v>
      </c>
      <c r="W202" s="18" cm="1">
        <f t="array" ref="W202">Table2[DT roll charge]*'Asar-2081'!AI202/100</f>
        <v>164.01425963686697</v>
      </c>
      <c r="X202" s="18" cm="1">
        <f t="array" ref="X202">Table2[sms charge]*'Asar-2081'!AI202/100</f>
        <v>151.28685094266882</v>
      </c>
      <c r="Y202" s="18" cm="1">
        <f t="array" ref="Y202">Table2[shipment sack]*'Asar-2081'!AI202/100</f>
        <v>166.30824039796929</v>
      </c>
      <c r="Z202" s="18" cm="1">
        <f t="array" ref="Z202">Table2[tape charge]*'Asar-2081'!AI202/100</f>
        <v>12.875476675971813</v>
      </c>
      <c r="AA202" s="18" cm="1">
        <f t="array" ref="AA202">Table2[cable tie]*'Asar-2081'!AI202/100</f>
        <v>13.519250509770405</v>
      </c>
      <c r="AB202" s="18" cm="1">
        <f t="array" ref="AB202">Table2[audit tax]*'Asar-2081'!AI202/100</f>
        <v>12.553589759072517</v>
      </c>
      <c r="AC202" s="18" cm="1">
        <f t="array" ref="AC202">Table2[wada tax]*'Asar-2081'!AI202/100</f>
        <v>4.2285211316670761</v>
      </c>
      <c r="AD202" s="18" cm="1">
        <f t="array" ref="AD202">Table2[2 wheeler pickup fuel]*'Asar-2081'!AI202/100</f>
        <v>223.87235070345992</v>
      </c>
      <c r="AE202" s="18" cm="1">
        <f t="array" ref="AE202">Table2[marker]*'Asar-2081'!AI202/100</f>
        <v>5.5042662789779504</v>
      </c>
      <c r="AF202">
        <v>33</v>
      </c>
      <c r="AG202" s="1">
        <v>198</v>
      </c>
      <c r="AH202" s="1">
        <v>231</v>
      </c>
      <c r="AI202" cm="1">
        <f t="array" ref="AI202">'Asar-2081'!AH202/Table2[Total order]*100</f>
        <v>0.10729563896643178</v>
      </c>
      <c r="AJ202" t="str">
        <v xml:space="preserve"> </v>
      </c>
      <c r="AK202" t="s">
        <v>419</v>
      </c>
      <c r="AL202" s="18">
        <f t="shared" si="6"/>
        <v>17118.732497108587</v>
      </c>
      <c r="AM202" s="18">
        <v>50785</v>
      </c>
      <c r="AN202" s="18">
        <f t="shared" si="7"/>
        <v>33666.267502891409</v>
      </c>
    </row>
    <row r="203" spans="1:40">
      <c r="A203" s="1"/>
      <c r="B203" s="1" t="s">
        <v>374</v>
      </c>
      <c r="C203" s="1"/>
      <c r="D203" s="1">
        <v>41</v>
      </c>
      <c r="E203" s="1">
        <v>250</v>
      </c>
      <c r="F203" s="1" t="s">
        <v>221</v>
      </c>
      <c r="G203" s="1" t="s">
        <v>422</v>
      </c>
      <c r="H203" s="1" t="s">
        <v>419</v>
      </c>
      <c r="I203" s="1" t="s">
        <v>419</v>
      </c>
      <c r="J203" s="1" t="s">
        <v>419</v>
      </c>
      <c r="K203" s="19" t="s">
        <v>419</v>
      </c>
      <c r="L203" s="1" t="s">
        <v>419</v>
      </c>
      <c r="M203" s="1" t="s">
        <v>419</v>
      </c>
      <c r="N203" s="1" t="s">
        <v>419</v>
      </c>
      <c r="O203" s="1">
        <v>6765</v>
      </c>
      <c r="P203" s="1">
        <v>2750</v>
      </c>
      <c r="Q203" s="1"/>
      <c r="R203" s="19" t="s">
        <v>419</v>
      </c>
      <c r="S203" s="19" t="s">
        <v>419</v>
      </c>
      <c r="T203" s="18">
        <v>131.72676273278057</v>
      </c>
      <c r="U203" s="18">
        <v>1191.370024748577</v>
      </c>
      <c r="V203" s="18" cm="1">
        <f t="array" ref="V203">Table2[server charge]*'Asar-2081'!AI203/100</f>
        <v>28.983757019503656</v>
      </c>
      <c r="W203" s="18" cm="1">
        <f t="array" ref="W203">Table2[DT roll charge]*'Asar-2081'!AI203/100</f>
        <v>73.84191775858946</v>
      </c>
      <c r="X203" s="18" cm="1">
        <f t="array" ref="X203">Table2[sms charge]*'Asar-2081'!AI203/100</f>
        <v>68.111828995833591</v>
      </c>
      <c r="Y203" s="18" cm="1">
        <f t="array" ref="Y203">Table2[shipment sack]*'Asar-2081'!AI203/100</f>
        <v>74.874705633717781</v>
      </c>
      <c r="Z203" s="18" cm="1">
        <f t="array" ref="Z203">Table2[tape charge]*'Asar-2081'!AI203/100</f>
        <v>5.7967514039007311</v>
      </c>
      <c r="AA203" s="18" cm="1">
        <f t="array" ref="AA203">Table2[cable tie]*'Asar-2081'!AI203/100</f>
        <v>6.0865889740957675</v>
      </c>
      <c r="AB203" s="18" cm="1">
        <f t="array" ref="AB203">Table2[audit tax]*'Asar-2081'!AI203/100</f>
        <v>5.6518326188032129</v>
      </c>
      <c r="AC203" s="18" cm="1">
        <f t="array" ref="AC203">Table2[wada tax]*'Asar-2081'!AI203/100</f>
        <v>1.9037497735643985</v>
      </c>
      <c r="AD203" s="18" cm="1">
        <f t="array" ref="AD203">Table2[2 wheeler pickup fuel]*'Asar-2081'!AI203/100</f>
        <v>100.79101503532397</v>
      </c>
      <c r="AE203" s="18" cm="1">
        <f t="array" ref="AE203">Table2[marker]*'Asar-2081'!AI203/100</f>
        <v>2.4781112251675625</v>
      </c>
      <c r="AF203">
        <v>17</v>
      </c>
      <c r="AG203" s="1">
        <v>87</v>
      </c>
      <c r="AH203" s="1">
        <v>104</v>
      </c>
      <c r="AI203" cm="1">
        <f t="array" ref="AI203">'Asar-2081'!AH203/Table2[Total order]*100</f>
        <v>4.8306261699172758E-2</v>
      </c>
      <c r="AJ203" t="str">
        <v xml:space="preserve"> </v>
      </c>
      <c r="AK203" t="s">
        <v>419</v>
      </c>
      <c r="AL203" s="18">
        <f t="shared" si="6"/>
        <v>11206.617045919858</v>
      </c>
      <c r="AM203" s="18">
        <v>27200</v>
      </c>
      <c r="AN203" s="18">
        <f t="shared" si="7"/>
        <v>15993.382954080142</v>
      </c>
    </row>
    <row r="204" spans="1:40">
      <c r="A204" s="1" t="s">
        <v>293</v>
      </c>
      <c r="B204" s="1"/>
      <c r="C204" s="1"/>
      <c r="D204" s="1"/>
      <c r="E204" s="1">
        <v>111</v>
      </c>
      <c r="F204" s="1" t="s">
        <v>50</v>
      </c>
      <c r="G204" s="1" t="s">
        <v>422</v>
      </c>
      <c r="H204" s="1" t="s">
        <v>419</v>
      </c>
      <c r="I204" s="1" t="s">
        <v>419</v>
      </c>
      <c r="J204" s="1" t="s">
        <v>419</v>
      </c>
      <c r="K204" s="19">
        <v>860.75999999999476</v>
      </c>
      <c r="L204" s="1">
        <v>7500</v>
      </c>
      <c r="M204" s="1">
        <v>690</v>
      </c>
      <c r="N204" s="1" t="s">
        <v>419</v>
      </c>
      <c r="O204" s="1">
        <v>47175</v>
      </c>
      <c r="P204" s="1" t="s">
        <v>419</v>
      </c>
      <c r="Q204" s="1"/>
      <c r="R204" s="19" t="s">
        <v>419</v>
      </c>
      <c r="S204" s="19">
        <v>231.74603174603178</v>
      </c>
      <c r="T204" s="18">
        <v>1812.5574568930292</v>
      </c>
      <c r="U204" s="18">
        <v>16393.226231919587</v>
      </c>
      <c r="V204" s="18" cm="1">
        <f t="array" ref="V204">Table2[server charge]*'Asar-2081'!AI204/100</f>
        <v>223.78804698712918</v>
      </c>
      <c r="W204" s="18" cm="1">
        <f t="array" ref="W204">Table2[DT roll charge]*'Asar-2081'!AI204/100</f>
        <v>570.14480730910907</v>
      </c>
      <c r="X204" s="18" cm="1">
        <f t="array" ref="X204">Table2[sms charge]*'Asar-2081'!AI204/100</f>
        <v>525.90191041975356</v>
      </c>
      <c r="Y204" s="18" cm="1">
        <f t="array" ref="Y204">Table2[shipment sack]*'Asar-2081'!AI204/100</f>
        <v>578.119121383417</v>
      </c>
      <c r="Z204" s="18" cm="1">
        <f t="array" ref="Z204">Table2[tape charge]*'Asar-2081'!AI204/100</f>
        <v>44.757609397425831</v>
      </c>
      <c r="AA204" s="18" cm="1">
        <f t="array" ref="AA204">Table2[cable tie]*'Asar-2081'!AI204/100</f>
        <v>46.995489867297131</v>
      </c>
      <c r="AB204" s="18" cm="1">
        <f t="array" ref="AB204">Table2[audit tax]*'Asar-2081'!AI204/100</f>
        <v>43.638669162490189</v>
      </c>
      <c r="AC204" s="18" cm="1">
        <f t="array" ref="AC204">Table2[wada tax]*'Asar-2081'!AI204/100</f>
        <v>14.699144886271267</v>
      </c>
      <c r="AD204" s="18" cm="1">
        <f t="array" ref="AD204">Table2[2 wheeler pickup fuel]*'Asar-2081'!AI204/100</f>
        <v>778.22293339774171</v>
      </c>
      <c r="AE204" s="18" cm="1">
        <f t="array" ref="AE204">Table2[marker]*'Asar-2081'!AI204/100</f>
        <v>19.133878017399546</v>
      </c>
      <c r="AF204">
        <v>51</v>
      </c>
      <c r="AG204" s="1">
        <v>752</v>
      </c>
      <c r="AH204" s="1">
        <v>803</v>
      </c>
      <c r="AI204" cm="1">
        <f t="array" ref="AI204">'Asar-2081'!AH204/Table2[Total order]*100</f>
        <v>0.37298007831188196</v>
      </c>
      <c r="AJ204">
        <v>607</v>
      </c>
      <c r="AK204">
        <v>0.99207322056059488</v>
      </c>
      <c r="AL204" s="18">
        <f t="shared" si="6"/>
        <v>77508.691331386683</v>
      </c>
      <c r="AM204" s="18">
        <v>162620</v>
      </c>
      <c r="AN204" s="18">
        <f t="shared" si="7"/>
        <v>85111.308668613317</v>
      </c>
    </row>
    <row r="205" spans="1:40">
      <c r="A205" s="1" t="s">
        <v>50</v>
      </c>
      <c r="B205" s="1" t="s">
        <v>374</v>
      </c>
      <c r="C205" s="1">
        <v>111</v>
      </c>
      <c r="D205" s="1">
        <v>91</v>
      </c>
      <c r="E205" s="1">
        <v>320</v>
      </c>
      <c r="F205" s="1" t="s">
        <v>222</v>
      </c>
      <c r="G205" s="1" t="s">
        <v>422</v>
      </c>
      <c r="H205" s="1" t="s">
        <v>419</v>
      </c>
      <c r="I205" s="1" t="s">
        <v>419</v>
      </c>
      <c r="J205" s="1" t="s">
        <v>419</v>
      </c>
      <c r="K205" s="19" t="s">
        <v>419</v>
      </c>
      <c r="L205" s="1" t="s">
        <v>419</v>
      </c>
      <c r="M205" s="1" t="s">
        <v>419</v>
      </c>
      <c r="N205" s="1" t="s">
        <v>419</v>
      </c>
      <c r="O205" s="1">
        <v>2310</v>
      </c>
      <c r="P205" s="1" t="s">
        <v>419</v>
      </c>
      <c r="Q205" s="1"/>
      <c r="R205" s="19" t="s">
        <v>419</v>
      </c>
      <c r="S205" s="19">
        <v>10.966810966810966</v>
      </c>
      <c r="T205" s="18" t="s">
        <v>419</v>
      </c>
      <c r="U205" s="18" t="s">
        <v>419</v>
      </c>
      <c r="V205" s="18" cm="1">
        <f t="array" ref="V205">Table2[server charge]*'Asar-2081'!AI205/100</f>
        <v>10.590218910972489</v>
      </c>
      <c r="W205" s="18" cm="1">
        <f t="array" ref="W205">Table2[DT roll charge]*'Asar-2081'!AI205/100</f>
        <v>26.980700719484613</v>
      </c>
      <c r="X205" s="18" cm="1">
        <f t="array" ref="X205">Table2[sms charge]*'Asar-2081'!AI205/100</f>
        <v>24.88701444078535</v>
      </c>
      <c r="Y205" s="18" cm="1">
        <f t="array" ref="Y205">Table2[shipment sack]*'Asar-2081'!AI205/100</f>
        <v>27.358065520012264</v>
      </c>
      <c r="Z205" s="18" cm="1">
        <f t="array" ref="Z205">Table2[tape charge]*'Asar-2081'!AI205/100</f>
        <v>2.1180437821944982</v>
      </c>
      <c r="AA205" s="18" cm="1">
        <f t="array" ref="AA205">Table2[cable tie]*'Asar-2081'!AI205/100</f>
        <v>2.2239459713042229</v>
      </c>
      <c r="AB205" s="18" cm="1">
        <f t="array" ref="AB205">Table2[audit tax]*'Asar-2081'!AI205/100</f>
        <v>2.0650926876396358</v>
      </c>
      <c r="AC205" s="18" cm="1">
        <f t="array" ref="AC205">Table2[wada tax]*'Asar-2081'!AI205/100</f>
        <v>0.69560087880237642</v>
      </c>
      <c r="AD205" s="18" cm="1">
        <f t="array" ref="AD205">Table2[2 wheeler pickup fuel]*'Asar-2081'!AI205/100</f>
        <v>36.827486262906838</v>
      </c>
      <c r="AE205" s="18" cm="1">
        <f t="array" ref="AE205">Table2[marker]*'Asar-2081'!AI205/100</f>
        <v>0.90546371688814786</v>
      </c>
      <c r="AF205">
        <v>5</v>
      </c>
      <c r="AG205" s="1">
        <v>33</v>
      </c>
      <c r="AH205" s="1">
        <v>38</v>
      </c>
      <c r="AI205" cm="1">
        <f t="array" ref="AI205">'Asar-2081'!AH205/Table2[Total order]*100</f>
        <v>1.7650364851620817E-2</v>
      </c>
      <c r="AJ205" t="str">
        <v xml:space="preserve"> </v>
      </c>
      <c r="AK205" t="s">
        <v>419</v>
      </c>
      <c r="AL205" s="18">
        <f t="shared" si="6"/>
        <v>2455.6184438578011</v>
      </c>
      <c r="AM205" s="18">
        <v>9475</v>
      </c>
      <c r="AN205" s="18">
        <f t="shared" si="7"/>
        <v>7019.3815561421989</v>
      </c>
    </row>
    <row r="206" spans="1:40">
      <c r="A206" s="1"/>
      <c r="B206" s="1" t="s">
        <v>374</v>
      </c>
      <c r="C206" s="1"/>
      <c r="D206" s="1">
        <v>91</v>
      </c>
      <c r="E206" s="1">
        <v>258</v>
      </c>
      <c r="F206" s="1" t="s">
        <v>223</v>
      </c>
      <c r="G206" s="1" t="s">
        <v>422</v>
      </c>
      <c r="H206" s="1" t="s">
        <v>419</v>
      </c>
      <c r="I206" s="1" t="s">
        <v>419</v>
      </c>
      <c r="J206" s="1" t="s">
        <v>419</v>
      </c>
      <c r="K206" s="19" t="s">
        <v>419</v>
      </c>
      <c r="L206" s="1" t="s">
        <v>419</v>
      </c>
      <c r="M206" s="1" t="s">
        <v>419</v>
      </c>
      <c r="N206" s="1" t="s">
        <v>419</v>
      </c>
      <c r="O206" s="1">
        <v>10670</v>
      </c>
      <c r="P206" s="1" t="s">
        <v>419</v>
      </c>
      <c r="Q206" s="1"/>
      <c r="R206" s="19" t="s">
        <v>419</v>
      </c>
      <c r="S206" s="19">
        <v>49.062049062049063</v>
      </c>
      <c r="T206" s="18" t="s">
        <v>419</v>
      </c>
      <c r="U206" s="18" t="s">
        <v>419</v>
      </c>
      <c r="V206" s="18" cm="1">
        <f t="array" ref="V206">Table2[server charge]*'Asar-2081'!AI206/100</f>
        <v>47.377295128034824</v>
      </c>
      <c r="W206" s="18" cm="1">
        <f t="array" ref="W206">Table2[DT roll charge]*'Asar-2081'!AI206/100</f>
        <v>120.7031347976943</v>
      </c>
      <c r="X206" s="18" cm="1">
        <f t="array" ref="X206">Table2[sms charge]*'Asar-2081'!AI206/100</f>
        <v>111.33664355088182</v>
      </c>
      <c r="Y206" s="18" cm="1">
        <f t="array" ref="Y206">Table2[shipment sack]*'Asar-2081'!AI206/100</f>
        <v>122.39134574742327</v>
      </c>
      <c r="Z206" s="18" cm="1">
        <f t="array" ref="Z206">Table2[tape charge]*'Asar-2081'!AI206/100</f>
        <v>9.4754590256069644</v>
      </c>
      <c r="AA206" s="18" cm="1">
        <f t="array" ref="AA206">Table2[cable tie]*'Asar-2081'!AI206/100</f>
        <v>9.9492319768873116</v>
      </c>
      <c r="AB206" s="18" cm="1">
        <f t="array" ref="AB206">Table2[audit tax]*'Asar-2081'!AI206/100</f>
        <v>9.2385725499667899</v>
      </c>
      <c r="AC206" s="18" cm="1">
        <f t="array" ref="AC206">Table2[wada tax]*'Asar-2081'!AI206/100</f>
        <v>3.1118986683264205</v>
      </c>
      <c r="AD206" s="18" cm="1">
        <f t="array" ref="AD206">Table2[2 wheeler pickup fuel]*'Asar-2081'!AI206/100</f>
        <v>164.75454380774107</v>
      </c>
      <c r="AE206" s="18" cm="1">
        <f t="array" ref="AE206">Table2[marker]*'Asar-2081'!AI206/100</f>
        <v>4.050758733446977</v>
      </c>
      <c r="AF206">
        <v>17</v>
      </c>
      <c r="AG206" s="1">
        <v>153</v>
      </c>
      <c r="AH206" s="1">
        <v>170</v>
      </c>
      <c r="AI206" cm="1">
        <f t="array" ref="AI206">'Asar-2081'!AH206/Table2[Total order]*100</f>
        <v>7.8962158546724698E-2</v>
      </c>
      <c r="AJ206" t="str">
        <v xml:space="preserve"> </v>
      </c>
      <c r="AK206" t="s">
        <v>419</v>
      </c>
      <c r="AL206" s="18">
        <f t="shared" si="6"/>
        <v>11321.450933048058</v>
      </c>
      <c r="AM206" s="18">
        <v>42500</v>
      </c>
      <c r="AN206" s="18">
        <f t="shared" si="7"/>
        <v>31178.549066951942</v>
      </c>
    </row>
    <row r="207" spans="1:40">
      <c r="A207" s="1"/>
      <c r="B207" s="1" t="s">
        <v>374</v>
      </c>
      <c r="C207" s="1"/>
      <c r="D207" s="1">
        <v>91</v>
      </c>
      <c r="E207" s="1">
        <v>251</v>
      </c>
      <c r="F207" s="1" t="s">
        <v>224</v>
      </c>
      <c r="G207" s="1" t="s">
        <v>422</v>
      </c>
      <c r="H207" s="1" t="s">
        <v>419</v>
      </c>
      <c r="I207" s="1" t="s">
        <v>419</v>
      </c>
      <c r="J207" s="1" t="s">
        <v>419</v>
      </c>
      <c r="K207" s="19" t="s">
        <v>419</v>
      </c>
      <c r="L207" s="1" t="s">
        <v>419</v>
      </c>
      <c r="M207" s="1" t="s">
        <v>419</v>
      </c>
      <c r="N207" s="1" t="s">
        <v>419</v>
      </c>
      <c r="O207" s="1">
        <v>8320</v>
      </c>
      <c r="P207" s="1" t="s">
        <v>419</v>
      </c>
      <c r="Q207" s="1"/>
      <c r="R207" s="19" t="s">
        <v>419</v>
      </c>
      <c r="S207" s="19">
        <v>41.269841269841265</v>
      </c>
      <c r="T207" s="18" t="s">
        <v>419</v>
      </c>
      <c r="U207" s="18" t="s">
        <v>419</v>
      </c>
      <c r="V207" s="18" cm="1">
        <f t="array" ref="V207">Table2[server charge]*'Asar-2081'!AI207/100</f>
        <v>39.852665901817524</v>
      </c>
      <c r="W207" s="18" cm="1">
        <f t="array" ref="W207">Table2[DT roll charge]*'Asar-2081'!AI207/100</f>
        <v>101.5326369180605</v>
      </c>
      <c r="X207" s="18" cm="1">
        <f t="array" ref="X207">Table2[sms charge]*'Asar-2081'!AI207/100</f>
        <v>93.653764869271185</v>
      </c>
      <c r="Y207" s="18" cm="1">
        <f t="array" ref="Y207">Table2[shipment sack]*'Asar-2081'!AI207/100</f>
        <v>102.95272024636193</v>
      </c>
      <c r="Z207" s="18" cm="1">
        <f t="array" ref="Z207">Table2[tape charge]*'Asar-2081'!AI207/100</f>
        <v>7.9705331803635042</v>
      </c>
      <c r="AA207" s="18" cm="1">
        <f t="array" ref="AA207">Table2[cable tie]*'Asar-2081'!AI207/100</f>
        <v>8.3690598393816806</v>
      </c>
      <c r="AB207" s="18" cm="1">
        <f t="array" ref="AB207">Table2[audit tax]*'Asar-2081'!AI207/100</f>
        <v>7.7712698508544165</v>
      </c>
      <c r="AC207" s="18" cm="1">
        <f t="array" ref="AC207">Table2[wada tax]*'Asar-2081'!AI207/100</f>
        <v>2.6176559386510481</v>
      </c>
      <c r="AD207" s="18" cm="1">
        <f t="array" ref="AD207">Table2[2 wheeler pickup fuel]*'Asar-2081'!AI207/100</f>
        <v>138.58764567357045</v>
      </c>
      <c r="AE207" s="18" cm="1">
        <f t="array" ref="AE207">Table2[marker]*'Asar-2081'!AI207/100</f>
        <v>3.4074029346053982</v>
      </c>
      <c r="AF207">
        <v>23</v>
      </c>
      <c r="AG207" s="1">
        <v>120</v>
      </c>
      <c r="AH207" s="1">
        <v>143</v>
      </c>
      <c r="AI207" cm="1">
        <f t="array" ref="AI207">'Asar-2081'!AH207/Table2[Total order]*100</f>
        <v>6.6421109836362541E-2</v>
      </c>
      <c r="AJ207" t="str">
        <v xml:space="preserve"> </v>
      </c>
      <c r="AK207" t="s">
        <v>419</v>
      </c>
      <c r="AL207" s="18">
        <f t="shared" si="6"/>
        <v>8867.9851966227779</v>
      </c>
      <c r="AM207" s="18">
        <v>35462.5</v>
      </c>
      <c r="AN207" s="18">
        <f t="shared" si="7"/>
        <v>26594.51480337722</v>
      </c>
    </row>
    <row r="208" spans="1:40">
      <c r="A208" s="1"/>
      <c r="B208" s="1" t="s">
        <v>374</v>
      </c>
      <c r="C208" s="1"/>
      <c r="D208" s="1">
        <v>91</v>
      </c>
      <c r="E208" s="1">
        <v>323</v>
      </c>
      <c r="F208" s="1" t="s">
        <v>225</v>
      </c>
      <c r="G208" s="1" t="s">
        <v>422</v>
      </c>
      <c r="H208" s="1" t="s">
        <v>419</v>
      </c>
      <c r="I208" s="1" t="s">
        <v>419</v>
      </c>
      <c r="J208" s="1" t="s">
        <v>419</v>
      </c>
      <c r="K208" s="19" t="s">
        <v>419</v>
      </c>
      <c r="L208" s="1" t="s">
        <v>419</v>
      </c>
      <c r="M208" s="1" t="s">
        <v>419</v>
      </c>
      <c r="N208" s="1" t="s">
        <v>419</v>
      </c>
      <c r="O208" s="1">
        <v>14870</v>
      </c>
      <c r="P208" s="1" t="s">
        <v>419</v>
      </c>
      <c r="Q208" s="1"/>
      <c r="R208" s="19" t="s">
        <v>419</v>
      </c>
      <c r="S208" s="19">
        <v>66.95526695526695</v>
      </c>
      <c r="T208" s="18" t="s">
        <v>419</v>
      </c>
      <c r="U208" s="18" t="s">
        <v>419</v>
      </c>
      <c r="V208" s="18" cm="1">
        <f t="array" ref="V208">Table2[server charge]*'Asar-2081'!AI208/100</f>
        <v>64.656073351200462</v>
      </c>
      <c r="W208" s="18" cm="1">
        <f t="array" ref="W208">Table2[DT roll charge]*'Asar-2081'!AI208/100</f>
        <v>164.72427807685341</v>
      </c>
      <c r="X208" s="18" cm="1">
        <f t="array" ref="X208">Table2[sms charge]*'Asar-2081'!AI208/100</f>
        <v>151.94177237532108</v>
      </c>
      <c r="Y208" s="18" cm="1">
        <f t="array" ref="Y208">Table2[shipment sack]*'Asar-2081'!AI208/100</f>
        <v>167.02818949060119</v>
      </c>
      <c r="Z208" s="18" cm="1">
        <f t="array" ref="Z208">Table2[tape charge]*'Asar-2081'!AI208/100</f>
        <v>12.931214670240092</v>
      </c>
      <c r="AA208" s="18" cm="1">
        <f t="array" ref="AA208">Table2[cable tie]*'Asar-2081'!AI208/100</f>
        <v>13.577775403752096</v>
      </c>
      <c r="AB208" s="18" cm="1">
        <f t="array" ref="AB208">Table2[audit tax]*'Asar-2081'!AI208/100</f>
        <v>12.60793430348409</v>
      </c>
      <c r="AC208" s="18" cm="1">
        <f t="array" ref="AC208">Table2[wada tax]*'Asar-2081'!AI208/100</f>
        <v>4.2468264179513504</v>
      </c>
      <c r="AD208" s="18" cm="1">
        <f t="array" ref="AD208">Table2[2 wheeler pickup fuel]*'Asar-2081'!AI208/100</f>
        <v>224.8414950787996</v>
      </c>
      <c r="AE208" s="18" cm="1">
        <f t="array" ref="AE208">Table2[marker]*'Asar-2081'!AI208/100</f>
        <v>5.5280942715276398</v>
      </c>
      <c r="AF208">
        <v>18</v>
      </c>
      <c r="AG208" s="1">
        <v>214</v>
      </c>
      <c r="AH208" s="1">
        <v>232</v>
      </c>
      <c r="AI208" cm="1">
        <f t="array" ref="AI208">'Asar-2081'!AH208/Table2[Total order]*100</f>
        <v>0.10776012225200077</v>
      </c>
      <c r="AJ208" t="str">
        <v xml:space="preserve"> </v>
      </c>
      <c r="AK208" t="s">
        <v>419</v>
      </c>
      <c r="AL208" s="18">
        <f t="shared" si="6"/>
        <v>15759.038920394996</v>
      </c>
      <c r="AM208" s="18">
        <v>52825.75</v>
      </c>
      <c r="AN208" s="18">
        <f t="shared" si="7"/>
        <v>37066.711079605004</v>
      </c>
    </row>
    <row r="209" spans="1:40">
      <c r="A209" s="1" t="s">
        <v>293</v>
      </c>
      <c r="B209" s="1"/>
      <c r="C209" s="1"/>
      <c r="D209" s="1"/>
      <c r="E209" s="1">
        <v>112</v>
      </c>
      <c r="F209" s="1" t="s">
        <v>51</v>
      </c>
      <c r="G209" s="1" t="s">
        <v>422</v>
      </c>
      <c r="H209" s="1" t="s">
        <v>419</v>
      </c>
      <c r="I209" s="1" t="s">
        <v>419</v>
      </c>
      <c r="J209" s="1" t="s">
        <v>419</v>
      </c>
      <c r="K209" s="19">
        <v>767.5</v>
      </c>
      <c r="L209" s="1">
        <v>3500</v>
      </c>
      <c r="M209" s="1">
        <v>800</v>
      </c>
      <c r="N209" s="1">
        <v>681</v>
      </c>
      <c r="O209" s="1">
        <v>38040</v>
      </c>
      <c r="P209" s="1">
        <v>1287.5</v>
      </c>
      <c r="Q209" s="1"/>
      <c r="R209" s="19" t="s">
        <v>419</v>
      </c>
      <c r="S209" s="19">
        <v>5036.3467741935483</v>
      </c>
      <c r="T209" s="18">
        <v>3162.2707526354498</v>
      </c>
      <c r="U209" s="18">
        <v>28600.373277764156</v>
      </c>
      <c r="V209" s="18" cm="1">
        <f t="array" ref="V209">Table2[server charge]*'Asar-2081'!AI209/100</f>
        <v>199.82070945177037</v>
      </c>
      <c r="W209" s="18" cm="1">
        <f t="array" ref="W209">Table2[DT roll charge]*'Asar-2081'!AI209/100</f>
        <v>509.08322147027536</v>
      </c>
      <c r="X209" s="18" cm="1">
        <f t="array" ref="X209">Table2[sms charge]*'Asar-2081'!AI209/100</f>
        <v>469.57866721166033</v>
      </c>
      <c r="Y209" s="18" cm="1">
        <f t="array" ref="Y209">Table2[shipment sack]*'Asar-2081'!AI209/100</f>
        <v>516.20349941707343</v>
      </c>
      <c r="Z209" s="18" cm="1">
        <f t="array" ref="Z209">Table2[tape charge]*'Asar-2081'!AI209/100</f>
        <v>39.964141890354078</v>
      </c>
      <c r="AA209" s="18" cm="1">
        <f t="array" ref="AA209">Table2[cable tie]*'Asar-2081'!AI209/100</f>
        <v>41.962348984871781</v>
      </c>
      <c r="AB209" s="18" cm="1">
        <f t="array" ref="AB209">Table2[audit tax]*'Asar-2081'!AI209/100</f>
        <v>38.965038343095223</v>
      </c>
      <c r="AC209" s="18" cm="1">
        <f t="array" ref="AC209">Table2[wada tax]*'Asar-2081'!AI209/100</f>
        <v>13.124890265823783</v>
      </c>
      <c r="AD209" s="18" cm="1">
        <f t="array" ref="AD209">Table2[2 wheeler pickup fuel]*'Asar-2081'!AI209/100</f>
        <v>694.87651711853152</v>
      </c>
      <c r="AE209" s="18" cm="1">
        <f t="array" ref="AE209">Table2[marker]*'Asar-2081'!AI209/100</f>
        <v>17.084670658126367</v>
      </c>
      <c r="AF209">
        <v>147</v>
      </c>
      <c r="AG209" s="1">
        <v>570</v>
      </c>
      <c r="AH209" s="1">
        <v>717</v>
      </c>
      <c r="AI209" cm="1">
        <f t="array" ref="AI209">'Asar-2081'!AH209/Table2[Total order]*100</f>
        <v>0.33303451575295062</v>
      </c>
      <c r="AJ209">
        <v>1059</v>
      </c>
      <c r="AK209">
        <v>1.730816376562883</v>
      </c>
      <c r="AL209" s="18">
        <f t="shared" si="6"/>
        <v>84415.654509404747</v>
      </c>
      <c r="AM209" s="18">
        <v>157885.75</v>
      </c>
      <c r="AN209" s="18">
        <f t="shared" si="7"/>
        <v>73470.095490595253</v>
      </c>
    </row>
    <row r="210" spans="1:40">
      <c r="A210" s="1" t="s">
        <v>51</v>
      </c>
      <c r="B210" s="1" t="s">
        <v>374</v>
      </c>
      <c r="C210" s="1">
        <v>112</v>
      </c>
      <c r="D210" s="1">
        <v>54</v>
      </c>
      <c r="E210" s="1">
        <v>141</v>
      </c>
      <c r="F210" s="1" t="s">
        <v>226</v>
      </c>
      <c r="G210" s="1" t="s">
        <v>422</v>
      </c>
      <c r="H210" s="1" t="s">
        <v>419</v>
      </c>
      <c r="I210" s="1" t="s">
        <v>419</v>
      </c>
      <c r="J210" s="1" t="s">
        <v>419</v>
      </c>
      <c r="K210" s="19">
        <v>148.79999999999927</v>
      </c>
      <c r="L210" s="1">
        <v>4000</v>
      </c>
      <c r="M210" s="1" t="s">
        <v>419</v>
      </c>
      <c r="N210" s="1">
        <v>500</v>
      </c>
      <c r="O210" s="1">
        <v>37700</v>
      </c>
      <c r="P210" s="1" t="s">
        <v>419</v>
      </c>
      <c r="Q210" s="1"/>
      <c r="R210" s="19" t="s">
        <v>419</v>
      </c>
      <c r="S210" s="19" t="s">
        <v>419</v>
      </c>
      <c r="T210" s="18" t="s">
        <v>419</v>
      </c>
      <c r="U210" s="18" t="s">
        <v>419</v>
      </c>
      <c r="V210" s="18" cm="1">
        <f t="array" ref="V210">Table2[server charge]*'Asar-2081'!AI210/100</f>
        <v>136.27939598593545</v>
      </c>
      <c r="W210" s="18" cm="1">
        <f t="array" ref="W210">Table2[DT roll charge]*'Asar-2081'!AI210/100</f>
        <v>347.19901715336778</v>
      </c>
      <c r="X210" s="18" cm="1">
        <f t="array" ref="X210">Table2[sms charge]*'Asar-2081'!AI210/100</f>
        <v>320.25658056694829</v>
      </c>
      <c r="Y210" s="18" cm="1">
        <f t="array" ref="Y210">Table2[shipment sack]*'Asar-2081'!AI210/100</f>
        <v>352.0551062969999</v>
      </c>
      <c r="Z210" s="18" cm="1">
        <f t="array" ref="Z210">Table2[tape charge]*'Asar-2081'!AI210/100</f>
        <v>27.255879197187092</v>
      </c>
      <c r="AA210" s="18" cm="1">
        <f t="array" ref="AA210">Table2[cable tie]*'Asar-2081'!AI210/100</f>
        <v>28.618673157046445</v>
      </c>
      <c r="AB210" s="18" cm="1">
        <f t="array" ref="AB210">Table2[audit tax]*'Asar-2081'!AI210/100</f>
        <v>26.574482217257415</v>
      </c>
      <c r="AC210" s="18" cm="1">
        <f t="array" ref="AC210">Table2[wada tax]*'Asar-2081'!AI210/100</f>
        <v>8.9512849930095264</v>
      </c>
      <c r="AD210" s="18" cm="1">
        <f t="array" ref="AD210">Table2[2 wheeler pickup fuel]*'Asar-2081'!AI210/100</f>
        <v>473.91159954109054</v>
      </c>
      <c r="AE210" s="18" cm="1">
        <f t="array" ref="AE210">Table2[marker]*'Asar-2081'!AI210/100</f>
        <v>11.65188835679748</v>
      </c>
      <c r="AF210">
        <v>102</v>
      </c>
      <c r="AG210" s="1">
        <v>387</v>
      </c>
      <c r="AH210" s="1">
        <v>489</v>
      </c>
      <c r="AI210" cm="1">
        <f t="array" ref="AI210">'Asar-2081'!AH210/Table2[Total order]*100</f>
        <v>0.22713232664322575</v>
      </c>
      <c r="AJ210" t="str">
        <v xml:space="preserve"> </v>
      </c>
      <c r="AK210" t="s">
        <v>419</v>
      </c>
      <c r="AL210" s="18">
        <f t="shared" si="6"/>
        <v>44081.553907465648</v>
      </c>
      <c r="AM210" s="18">
        <v>108515</v>
      </c>
      <c r="AN210" s="18">
        <f t="shared" si="7"/>
        <v>64433.446092534352</v>
      </c>
    </row>
    <row r="211" spans="1:40">
      <c r="A211" s="1"/>
      <c r="B211" s="1" t="s">
        <v>374</v>
      </c>
      <c r="C211" s="1"/>
      <c r="D211" s="1">
        <v>54</v>
      </c>
      <c r="E211" s="1">
        <v>113</v>
      </c>
      <c r="F211" s="1" t="s">
        <v>227</v>
      </c>
      <c r="G211" s="1" t="s">
        <v>422</v>
      </c>
      <c r="H211" s="1" t="s">
        <v>419</v>
      </c>
      <c r="I211" s="1" t="s">
        <v>419</v>
      </c>
      <c r="J211" s="1" t="s">
        <v>419</v>
      </c>
      <c r="K211" s="19">
        <v>606.5</v>
      </c>
      <c r="L211" s="1" t="s">
        <v>419</v>
      </c>
      <c r="M211" s="1" t="s">
        <v>419</v>
      </c>
      <c r="N211" s="1" t="s">
        <v>419</v>
      </c>
      <c r="O211" s="1">
        <v>25260</v>
      </c>
      <c r="P211" s="1">
        <v>750</v>
      </c>
      <c r="Q211" s="1"/>
      <c r="R211" s="19" t="s">
        <v>419</v>
      </c>
      <c r="S211" s="19">
        <v>3238.1532258064517</v>
      </c>
      <c r="T211" s="18" t="s">
        <v>419</v>
      </c>
      <c r="U211" s="18" t="s">
        <v>419</v>
      </c>
      <c r="V211" s="18" cm="1">
        <f t="array" ref="V211">Table2[server charge]*'Asar-2081'!AI211/100</f>
        <v>128.47607678837679</v>
      </c>
      <c r="W211" s="18" cm="1">
        <f t="array" ref="W211">Table2[DT roll charge]*'Asar-2081'!AI211/100</f>
        <v>327.31850083374752</v>
      </c>
      <c r="X211" s="18" cm="1">
        <f t="array" ref="X211">Table2[sms charge]*'Asar-2081'!AI211/100</f>
        <v>301.91878045268544</v>
      </c>
      <c r="Y211" s="18" cm="1">
        <f t="array" ref="Y211">Table2[shipment sack]*'Asar-2081'!AI211/100</f>
        <v>331.89653170330666</v>
      </c>
      <c r="Z211" s="18" cm="1">
        <f t="array" ref="Z211">Table2[tape charge]*'Asar-2081'!AI211/100</f>
        <v>25.695215357675352</v>
      </c>
      <c r="AA211" s="18" cm="1">
        <f t="array" ref="AA211">Table2[cable tie]*'Asar-2081'!AI211/100</f>
        <v>26.979976125559123</v>
      </c>
      <c r="AB211" s="18" cm="1">
        <f t="array" ref="AB211">Table2[audit tax]*'Asar-2081'!AI211/100</f>
        <v>25.052834973733471</v>
      </c>
      <c r="AC211" s="18" cm="1">
        <f t="array" ref="AC211">Table2[wada tax]*'Asar-2081'!AI211/100</f>
        <v>8.4387369770498815</v>
      </c>
      <c r="AD211" s="18" cm="1">
        <f t="array" ref="AD211">Table2[2 wheeler pickup fuel]*'Asar-2081'!AI211/100</f>
        <v>446.77555703158026</v>
      </c>
      <c r="AE211" s="18" cm="1">
        <f t="array" ref="AE211">Table2[marker]*'Asar-2081'!AI211/100</f>
        <v>10.984704565406213</v>
      </c>
      <c r="AF211">
        <v>83</v>
      </c>
      <c r="AG211" s="1">
        <v>378</v>
      </c>
      <c r="AH211" s="1">
        <v>461</v>
      </c>
      <c r="AI211" cm="1">
        <f t="array" ref="AI211">'Asar-2081'!AH211/Table2[Total order]*100</f>
        <v>0.21412679464729462</v>
      </c>
      <c r="AJ211" t="str">
        <v xml:space="preserve"> </v>
      </c>
      <c r="AK211" t="s">
        <v>419</v>
      </c>
      <c r="AL211" s="18">
        <f t="shared" si="6"/>
        <v>31488.190140615567</v>
      </c>
      <c r="AM211" s="18">
        <v>108115.13</v>
      </c>
      <c r="AN211" s="18">
        <f t="shared" si="7"/>
        <v>76626.939859384438</v>
      </c>
    </row>
    <row r="212" spans="1:40">
      <c r="A212" s="1"/>
      <c r="B212" s="1" t="s">
        <v>374</v>
      </c>
      <c r="C212" s="1"/>
      <c r="D212" s="1">
        <v>54</v>
      </c>
      <c r="E212" s="1">
        <v>326</v>
      </c>
      <c r="F212" s="1" t="s">
        <v>228</v>
      </c>
      <c r="G212" s="1" t="s">
        <v>422</v>
      </c>
      <c r="H212" s="1" t="s">
        <v>419</v>
      </c>
      <c r="I212" s="1" t="s">
        <v>419</v>
      </c>
      <c r="J212" s="1" t="s">
        <v>419</v>
      </c>
      <c r="K212" s="19" t="s">
        <v>419</v>
      </c>
      <c r="L212" s="1" t="s">
        <v>419</v>
      </c>
      <c r="M212" s="1" t="s">
        <v>419</v>
      </c>
      <c r="N212" s="1" t="s">
        <v>419</v>
      </c>
      <c r="O212" s="1">
        <v>4100</v>
      </c>
      <c r="P212" s="1" t="s">
        <v>419</v>
      </c>
      <c r="Q212" s="1"/>
      <c r="R212" s="19" t="s">
        <v>419</v>
      </c>
      <c r="S212" s="19">
        <v>435.5</v>
      </c>
      <c r="T212" s="18" t="s">
        <v>419</v>
      </c>
      <c r="U212" s="18" t="s">
        <v>419</v>
      </c>
      <c r="V212" s="18" cm="1">
        <f t="array" ref="V212">Table2[server charge]*'Asar-2081'!AI212/100</f>
        <v>17.278778223165638</v>
      </c>
      <c r="W212" s="18" cm="1">
        <f t="array" ref="W212">Table2[DT roll charge]*'Asar-2081'!AI212/100</f>
        <v>44.021143279159098</v>
      </c>
      <c r="X212" s="18" cm="1">
        <f t="array" ref="X212">Table2[sms charge]*'Asar-2081'!AI212/100</f>
        <v>40.605128824439248</v>
      </c>
      <c r="Y212" s="18" cm="1">
        <f t="array" ref="Y212">Table2[shipment sack]*'Asar-2081'!AI212/100</f>
        <v>44.636843743177899</v>
      </c>
      <c r="Z212" s="18" cm="1">
        <f t="array" ref="Z212">Table2[tape charge]*'Asar-2081'!AI212/100</f>
        <v>3.4557556446331272</v>
      </c>
      <c r="AA212" s="18" cm="1">
        <f t="array" ref="AA212">Table2[cable tie]*'Asar-2081'!AI212/100</f>
        <v>3.628543426864784</v>
      </c>
      <c r="AB212" s="18" cm="1">
        <f t="array" ref="AB212">Table2[audit tax]*'Asar-2081'!AI212/100</f>
        <v>3.3693617535172997</v>
      </c>
      <c r="AC212" s="18" cm="1">
        <f t="array" ref="AC212">Table2[wada tax]*'Asar-2081'!AI212/100</f>
        <v>1.1349277496249295</v>
      </c>
      <c r="AD212" s="18" cm="1">
        <f t="array" ref="AD212">Table2[2 wheeler pickup fuel]*'Asar-2081'!AI212/100</f>
        <v>60.086951271058503</v>
      </c>
      <c r="AE212" s="18" cm="1">
        <f t="array" ref="AE212">Table2[marker]*'Asar-2081'!AI212/100</f>
        <v>1.4773355380806621</v>
      </c>
      <c r="AF212">
        <v>11</v>
      </c>
      <c r="AG212" s="1">
        <v>51</v>
      </c>
      <c r="AH212" s="1">
        <v>62</v>
      </c>
      <c r="AI212" cm="1">
        <f t="array" ref="AI212">'Asar-2081'!AH212/Table2[Total order]*100</f>
        <v>2.8797963705276063E-2</v>
      </c>
      <c r="AJ212" t="str">
        <v xml:space="preserve"> </v>
      </c>
      <c r="AK212" t="s">
        <v>419</v>
      </c>
      <c r="AL212" s="18">
        <f t="shared" si="6"/>
        <v>4755.1947694537203</v>
      </c>
      <c r="AM212" s="18">
        <v>15700</v>
      </c>
      <c r="AN212" s="18">
        <f t="shared" si="7"/>
        <v>10944.805230546281</v>
      </c>
    </row>
    <row r="213" spans="1:40">
      <c r="A213" s="1" t="s">
        <v>293</v>
      </c>
      <c r="B213" s="1"/>
      <c r="C213" s="1"/>
      <c r="D213" s="1"/>
      <c r="E213" s="1">
        <v>114</v>
      </c>
      <c r="F213" s="1" t="s">
        <v>52</v>
      </c>
      <c r="G213" s="1" t="s">
        <v>419</v>
      </c>
      <c r="H213" s="1" t="s">
        <v>419</v>
      </c>
      <c r="I213" s="1" t="s">
        <v>419</v>
      </c>
      <c r="J213" s="1" t="s">
        <v>419</v>
      </c>
      <c r="K213" s="19">
        <v>946</v>
      </c>
      <c r="L213" s="1">
        <v>6000</v>
      </c>
      <c r="M213" s="1">
        <v>396</v>
      </c>
      <c r="N213" s="1">
        <v>400</v>
      </c>
      <c r="O213" s="1">
        <v>29775</v>
      </c>
      <c r="P213" s="1">
        <v>4287.5</v>
      </c>
      <c r="Q213" s="1"/>
      <c r="R213" s="19" t="s">
        <v>419</v>
      </c>
      <c r="S213" s="19">
        <v>4407.4367088607596</v>
      </c>
      <c r="T213" s="18" t="s">
        <v>419</v>
      </c>
      <c r="U213" s="18" t="s">
        <v>419</v>
      </c>
      <c r="V213" s="18" cm="1">
        <f t="array" ref="V213">Table2[server charge]*'Asar-2081'!AI213/100</f>
        <v>172.50909226031501</v>
      </c>
      <c r="W213" s="18" cm="1">
        <f t="array" ref="W213">Table2[DT roll charge]*'Asar-2081'!AI213/100</f>
        <v>439.50141435160452</v>
      </c>
      <c r="X213" s="18" cm="1">
        <f t="array" ref="X213">Table2[sms charge]*'Asar-2081'!AI213/100</f>
        <v>405.39636681174022</v>
      </c>
      <c r="Y213" s="18" cm="1">
        <f t="array" ref="Y213">Table2[shipment sack]*'Asar-2081'!AI213/100</f>
        <v>445.64848833914709</v>
      </c>
      <c r="Z213" s="18" cm="1">
        <f t="array" ref="Z213">Table2[tape charge]*'Asar-2081'!AI213/100</f>
        <v>34.501818452062999</v>
      </c>
      <c r="AA213" s="18" cm="1">
        <f t="array" ref="AA213">Table2[cable tie]*'Asar-2081'!AI213/100</f>
        <v>36.22690937466615</v>
      </c>
      <c r="AB213" s="18" cm="1">
        <f t="array" ref="AB213">Table2[audit tax]*'Asar-2081'!AI213/100</f>
        <v>33.639272990761427</v>
      </c>
      <c r="AC213" s="18" cm="1">
        <f t="array" ref="AC213">Table2[wada tax]*'Asar-2081'!AI213/100</f>
        <v>11.330972209965022</v>
      </c>
      <c r="AD213" s="18" cm="1">
        <f t="array" ref="AD213">Table2[2 wheeler pickup fuel]*'Asar-2081'!AI213/100</f>
        <v>599.90036833524539</v>
      </c>
      <c r="AE213" s="18" cm="1">
        <f t="array" ref="AE213">Table2[marker]*'Asar-2081'!AI213/100</f>
        <v>14.749527388256933</v>
      </c>
      <c r="AF213">
        <v>178</v>
      </c>
      <c r="AG213" s="1">
        <v>441</v>
      </c>
      <c r="AH213" s="1">
        <v>619</v>
      </c>
      <c r="AI213" cm="1">
        <f t="array" ref="AI213">'Asar-2081'!AH213/Table2[Total order]*100</f>
        <v>0.28751515376719167</v>
      </c>
      <c r="AJ213" t="str">
        <v xml:space="preserve"> </v>
      </c>
      <c r="AK213" t="s">
        <v>419</v>
      </c>
      <c r="AL213" s="18">
        <f t="shared" si="6"/>
        <v>48405.340939374517</v>
      </c>
      <c r="AM213" s="18">
        <v>136217.5</v>
      </c>
      <c r="AN213" s="18">
        <f t="shared" si="7"/>
        <v>87812.159060625476</v>
      </c>
    </row>
    <row r="214" spans="1:40">
      <c r="A214" s="1" t="s">
        <v>52</v>
      </c>
      <c r="B214" s="1" t="s">
        <v>374</v>
      </c>
      <c r="C214" s="1">
        <v>114</v>
      </c>
      <c r="D214" s="1">
        <v>51</v>
      </c>
      <c r="E214" s="1">
        <v>249</v>
      </c>
      <c r="F214" s="1" t="s">
        <v>229</v>
      </c>
      <c r="G214" s="1" t="s">
        <v>422</v>
      </c>
      <c r="H214" s="1" t="s">
        <v>419</v>
      </c>
      <c r="I214" s="1" t="s">
        <v>419</v>
      </c>
      <c r="J214" s="1" t="s">
        <v>419</v>
      </c>
      <c r="K214" s="19">
        <v>81.899999999999636</v>
      </c>
      <c r="L214" s="1">
        <v>2000</v>
      </c>
      <c r="M214" s="1">
        <v>352</v>
      </c>
      <c r="N214" s="1">
        <v>400</v>
      </c>
      <c r="O214" s="1">
        <v>27850</v>
      </c>
      <c r="P214" s="1">
        <v>500</v>
      </c>
      <c r="Q214" s="1"/>
      <c r="R214" s="19" t="s">
        <v>419</v>
      </c>
      <c r="S214" s="19" t="s">
        <v>419</v>
      </c>
      <c r="T214" s="18" t="s">
        <v>419</v>
      </c>
      <c r="U214" s="18" t="s">
        <v>419</v>
      </c>
      <c r="V214" s="18" cm="1">
        <f t="array" ref="V214">Table2[server charge]*'Asar-2081'!AI214/100</f>
        <v>156.3450739225149</v>
      </c>
      <c r="W214" s="18" cm="1">
        <f t="array" ref="W214">Table2[DT roll charge]*'Asar-2081'!AI214/100</f>
        <v>398.32034483239119</v>
      </c>
      <c r="X214" s="18" cm="1">
        <f t="array" ref="X214">Table2[sms charge]*'Asar-2081'!AI214/100</f>
        <v>367.41092371791007</v>
      </c>
      <c r="Y214" s="18" cm="1">
        <f t="array" ref="Y214">Table2[shipment sack]*'Asar-2081'!AI214/100</f>
        <v>403.89144096649687</v>
      </c>
      <c r="Z214" s="18" cm="1">
        <f t="array" ref="Z214">Table2[tape charge]*'Asar-2081'!AI214/100</f>
        <v>31.269014784502982</v>
      </c>
      <c r="AA214" s="18" cm="1">
        <f t="array" ref="AA214">Table2[cable tie]*'Asar-2081'!AI214/100</f>
        <v>32.832465523728132</v>
      </c>
      <c r="AB214" s="18" cm="1">
        <f t="array" ref="AB214">Table2[audit tax]*'Asar-2081'!AI214/100</f>
        <v>30.487289414890405</v>
      </c>
      <c r="AC214" s="18" cm="1">
        <f t="array" ref="AC214">Table2[wada tax]*'Asar-2081'!AI214/100</f>
        <v>10.269265605477187</v>
      </c>
      <c r="AD214" s="18" cm="1">
        <f t="array" ref="AD214">Table2[2 wheeler pickup fuel]*'Asar-2081'!AI214/100</f>
        <v>543.68999456554559</v>
      </c>
      <c r="AE214" s="18" cm="1">
        <f t="array" ref="AE214">Table2[marker]*'Asar-2081'!AI214/100</f>
        <v>13.367503820375026</v>
      </c>
      <c r="AF214">
        <v>166</v>
      </c>
      <c r="AG214" s="1">
        <v>395</v>
      </c>
      <c r="AH214" s="1">
        <v>561</v>
      </c>
      <c r="AI214" cm="1">
        <f t="array" ref="AI214">'Asar-2081'!AH214/Table2[Total order]*100</f>
        <v>0.26057512320419152</v>
      </c>
      <c r="AJ214" t="str">
        <v xml:space="preserve"> </v>
      </c>
      <c r="AK214" t="s">
        <v>419</v>
      </c>
      <c r="AL214" s="18">
        <f t="shared" si="6"/>
        <v>33171.78331715383</v>
      </c>
      <c r="AM214" s="18">
        <v>145881.25</v>
      </c>
      <c r="AN214" s="18">
        <f t="shared" si="7"/>
        <v>112709.46668284616</v>
      </c>
    </row>
    <row r="215" spans="1:40">
      <c r="A215" s="1"/>
      <c r="B215" s="1" t="s">
        <v>374</v>
      </c>
      <c r="C215" s="1"/>
      <c r="D215" s="1">
        <v>51</v>
      </c>
      <c r="E215" s="1">
        <v>356</v>
      </c>
      <c r="F215" s="1" t="s">
        <v>230</v>
      </c>
      <c r="G215" s="1" t="s">
        <v>419</v>
      </c>
      <c r="H215" s="1" t="s">
        <v>419</v>
      </c>
      <c r="I215" s="1" t="s">
        <v>419</v>
      </c>
      <c r="J215" s="1" t="s">
        <v>419</v>
      </c>
      <c r="K215" s="19" t="s">
        <v>419</v>
      </c>
      <c r="L215" s="1" t="s">
        <v>419</v>
      </c>
      <c r="M215" s="1" t="s">
        <v>419</v>
      </c>
      <c r="N215" s="1" t="s">
        <v>419</v>
      </c>
      <c r="O215" s="1">
        <v>420</v>
      </c>
      <c r="P215" s="1" t="s">
        <v>419</v>
      </c>
      <c r="Q215" s="1"/>
      <c r="R215" s="19" t="s">
        <v>419</v>
      </c>
      <c r="S215" s="19">
        <v>35.601265822784811</v>
      </c>
      <c r="T215" s="18" t="s">
        <v>419</v>
      </c>
      <c r="U215" s="18" t="s">
        <v>419</v>
      </c>
      <c r="V215" s="18" cm="1">
        <f t="array" ref="V215">Table2[server charge]*'Asar-2081'!AI215/100</f>
        <v>1.3934498567069065</v>
      </c>
      <c r="W215" s="18" cm="1">
        <f t="array" ref="W215">Table2[DT roll charge]*'Asar-2081'!AI215/100</f>
        <v>3.5500921999321857</v>
      </c>
      <c r="X215" s="18" cm="1">
        <f t="array" ref="X215">Table2[sms charge]*'Asar-2081'!AI215/100</f>
        <v>3.2746071632612304</v>
      </c>
      <c r="Y215" s="18" cm="1">
        <f t="array" ref="Y215">Table2[shipment sack]*'Asar-2081'!AI215/100</f>
        <v>3.5997454631595081</v>
      </c>
      <c r="Z215" s="18" cm="1">
        <f t="array" ref="Z215">Table2[tape charge]*'Asar-2081'!AI215/100</f>
        <v>0.27868997134138129</v>
      </c>
      <c r="AA215" s="18" cm="1">
        <f t="array" ref="AA215">Table2[cable tie]*'Asar-2081'!AI215/100</f>
        <v>0.29262446990845037</v>
      </c>
      <c r="AB215" s="18" cm="1">
        <f t="array" ref="AB215">Table2[audit tax]*'Asar-2081'!AI215/100</f>
        <v>0.27172272205784676</v>
      </c>
      <c r="AC215" s="18" cm="1">
        <f t="array" ref="AC215">Table2[wada tax]*'Asar-2081'!AI215/100</f>
        <v>9.1526431421365309E-2</v>
      </c>
      <c r="AD215" s="18" cm="1">
        <f t="array" ref="AD215">Table2[2 wheeler pickup fuel]*'Asar-2081'!AI215/100</f>
        <v>4.845721876698267</v>
      </c>
      <c r="AE215" s="18" cm="1">
        <f t="array" ref="AE215">Table2[marker]*'Asar-2081'!AI215/100</f>
        <v>0.11913996274844051</v>
      </c>
      <c r="AF215" t="s">
        <v>419</v>
      </c>
      <c r="AG215" s="1">
        <v>5</v>
      </c>
      <c r="AH215" s="1">
        <v>5</v>
      </c>
      <c r="AI215" cm="1">
        <f t="array" ref="AI215">'Asar-2081'!AH215/Table2[Total order]*100</f>
        <v>2.3224164278448441E-3</v>
      </c>
      <c r="AJ215" t="str">
        <v xml:space="preserve"> </v>
      </c>
      <c r="AK215" t="s">
        <v>419</v>
      </c>
      <c r="AL215" s="18">
        <f t="shared" si="6"/>
        <v>473.31858594002045</v>
      </c>
      <c r="AM215" s="18">
        <v>1125</v>
      </c>
      <c r="AN215" s="18">
        <f t="shared" si="7"/>
        <v>651.68141405997949</v>
      </c>
    </row>
    <row r="216" spans="1:40">
      <c r="A216" s="1"/>
      <c r="B216" s="1" t="s">
        <v>374</v>
      </c>
      <c r="C216" s="1"/>
      <c r="D216" s="1">
        <v>51</v>
      </c>
      <c r="E216" s="1">
        <v>357</v>
      </c>
      <c r="F216" s="1" t="s">
        <v>231</v>
      </c>
      <c r="G216" s="1" t="s">
        <v>419</v>
      </c>
      <c r="H216" s="1" t="s">
        <v>419</v>
      </c>
      <c r="I216" s="1" t="s">
        <v>419</v>
      </c>
      <c r="J216" s="1" t="s">
        <v>419</v>
      </c>
      <c r="K216" s="19" t="s">
        <v>419</v>
      </c>
      <c r="L216" s="1" t="s">
        <v>419</v>
      </c>
      <c r="M216" s="1" t="s">
        <v>419</v>
      </c>
      <c r="N216" s="1" t="s">
        <v>419</v>
      </c>
      <c r="O216" s="1">
        <v>375</v>
      </c>
      <c r="P216" s="1" t="s">
        <v>419</v>
      </c>
      <c r="Q216" s="1"/>
      <c r="R216" s="19" t="s">
        <v>419</v>
      </c>
      <c r="S216" s="19">
        <v>56.962025316455694</v>
      </c>
      <c r="T216" s="18" t="s">
        <v>419</v>
      </c>
      <c r="U216" s="18" t="s">
        <v>419</v>
      </c>
      <c r="V216" s="18" cm="1">
        <f t="array" ref="V216">Table2[server charge]*'Asar-2081'!AI216/100</f>
        <v>2.2295197707310503</v>
      </c>
      <c r="W216" s="18" cm="1">
        <f t="array" ref="W216">Table2[DT roll charge]*'Asar-2081'!AI216/100</f>
        <v>5.6801475198914968</v>
      </c>
      <c r="X216" s="18" cm="1">
        <f t="array" ref="X216">Table2[sms charge]*'Asar-2081'!AI216/100</f>
        <v>5.239371461217968</v>
      </c>
      <c r="Y216" s="18" cm="1">
        <f t="array" ref="Y216">Table2[shipment sack]*'Asar-2081'!AI216/100</f>
        <v>5.7595927410552132</v>
      </c>
      <c r="Z216" s="18" cm="1">
        <f t="array" ref="Z216">Table2[tape charge]*'Asar-2081'!AI216/100</f>
        <v>0.44590395414621009</v>
      </c>
      <c r="AA216" s="18" cm="1">
        <f t="array" ref="AA216">Table2[cable tie]*'Asar-2081'!AI216/100</f>
        <v>0.46819915185352057</v>
      </c>
      <c r="AB216" s="18" cm="1">
        <f t="array" ref="AB216">Table2[audit tax]*'Asar-2081'!AI216/100</f>
        <v>0.43475635529255485</v>
      </c>
      <c r="AC216" s="18" cm="1">
        <f t="array" ref="AC216">Table2[wada tax]*'Asar-2081'!AI216/100</f>
        <v>0.14644229027418448</v>
      </c>
      <c r="AD216" s="18" cm="1">
        <f t="array" ref="AD216">Table2[2 wheeler pickup fuel]*'Asar-2081'!AI216/100</f>
        <v>7.7531550027172269</v>
      </c>
      <c r="AE216" s="18" cm="1">
        <f t="array" ref="AE216">Table2[marker]*'Asar-2081'!AI216/100</f>
        <v>0.1906239403975048</v>
      </c>
      <c r="AF216">
        <v>3</v>
      </c>
      <c r="AG216" s="1">
        <v>5</v>
      </c>
      <c r="AH216" s="1">
        <v>8</v>
      </c>
      <c r="AI216" cm="1">
        <f t="array" ref="AI216">'Asar-2081'!AH216/Table2[Total order]*100</f>
        <v>3.7158662845517506E-3</v>
      </c>
      <c r="AJ216" t="str">
        <v xml:space="preserve"> </v>
      </c>
      <c r="AK216" t="s">
        <v>419</v>
      </c>
      <c r="AL216" s="18">
        <f t="shared" si="6"/>
        <v>460.30973750403263</v>
      </c>
      <c r="AM216" s="18">
        <v>1777.5</v>
      </c>
      <c r="AN216" s="18">
        <f t="shared" si="7"/>
        <v>1317.1902624959673</v>
      </c>
    </row>
    <row r="217" spans="1:40">
      <c r="A217" s="1" t="s">
        <v>293</v>
      </c>
      <c r="B217" s="1"/>
      <c r="C217" s="1"/>
      <c r="D217" s="1"/>
      <c r="E217" s="1">
        <v>115</v>
      </c>
      <c r="F217" s="1" t="s">
        <v>53</v>
      </c>
      <c r="G217" s="1" t="s">
        <v>419</v>
      </c>
      <c r="H217" s="1" t="s">
        <v>419</v>
      </c>
      <c r="I217" s="1" t="s">
        <v>419</v>
      </c>
      <c r="J217" s="1" t="s">
        <v>419</v>
      </c>
      <c r="K217" s="19">
        <v>1494</v>
      </c>
      <c r="L217" s="1">
        <v>4000</v>
      </c>
      <c r="M217" s="1">
        <v>2360</v>
      </c>
      <c r="N217" s="1">
        <v>400</v>
      </c>
      <c r="O217" s="1">
        <v>41290</v>
      </c>
      <c r="P217" s="1">
        <v>1625</v>
      </c>
      <c r="Q217" s="1"/>
      <c r="R217" s="19" t="s">
        <v>419</v>
      </c>
      <c r="S217" s="19">
        <v>4950</v>
      </c>
      <c r="T217" s="18">
        <v>1406.4490316253982</v>
      </c>
      <c r="U217" s="18">
        <v>12720.279333169894</v>
      </c>
      <c r="V217" s="18" cm="1">
        <f t="array" ref="V217">Table2[server charge]*'Asar-2081'!AI217/100</f>
        <v>220.72245730237395</v>
      </c>
      <c r="W217" s="18" cm="1">
        <f t="array" ref="W217">Table2[DT roll charge]*'Asar-2081'!AI217/100</f>
        <v>562.33460446925812</v>
      </c>
      <c r="X217" s="18" cm="1">
        <f t="array" ref="X217">Table2[sms charge]*'Asar-2081'!AI217/100</f>
        <v>518.69777466057883</v>
      </c>
      <c r="Y217" s="18" cm="1">
        <f t="array" ref="Y217">Table2[shipment sack]*'Asar-2081'!AI217/100</f>
        <v>570.19968136446596</v>
      </c>
      <c r="Z217" s="18" cm="1">
        <f t="array" ref="Z217">Table2[tape charge]*'Asar-2081'!AI217/100</f>
        <v>44.144491460474789</v>
      </c>
      <c r="AA217" s="18" cm="1">
        <f t="array" ref="AA217">Table2[cable tie]*'Asar-2081'!AI217/100</f>
        <v>46.351716033498533</v>
      </c>
      <c r="AB217" s="18" cm="1">
        <f t="array" ref="AB217">Table2[audit tax]*'Asar-2081'!AI217/100</f>
        <v>43.040879173962921</v>
      </c>
      <c r="AC217" s="18" cm="1">
        <f t="array" ref="AC217">Table2[wada tax]*'Asar-2081'!AI217/100</f>
        <v>14.497786737144263</v>
      </c>
      <c r="AD217" s="18" cm="1">
        <f t="array" ref="AD217">Table2[2 wheeler pickup fuel]*'Asar-2081'!AI217/100</f>
        <v>767.5623452690055</v>
      </c>
      <c r="AE217" s="18" cm="1">
        <f t="array" ref="AE217">Table2[marker]*'Asar-2081'!AI217/100</f>
        <v>18.871770099352972</v>
      </c>
      <c r="AF217">
        <v>154</v>
      </c>
      <c r="AG217" s="1">
        <v>638</v>
      </c>
      <c r="AH217" s="1">
        <v>792</v>
      </c>
      <c r="AI217" cm="1">
        <f t="array" ref="AI217">'Asar-2081'!AH217/Table2[Total order]*100</f>
        <v>0.36787076217062326</v>
      </c>
      <c r="AJ217">
        <v>471</v>
      </c>
      <c r="AK217">
        <v>0.76979651875459665</v>
      </c>
      <c r="AL217" s="18">
        <f t="shared" si="6"/>
        <v>73052.151871365437</v>
      </c>
      <c r="AM217" s="18">
        <v>175195</v>
      </c>
      <c r="AN217" s="18">
        <f t="shared" si="7"/>
        <v>102142.84812863456</v>
      </c>
    </row>
    <row r="218" spans="1:40">
      <c r="A218" s="1" t="s">
        <v>53</v>
      </c>
      <c r="B218" s="1" t="s">
        <v>374</v>
      </c>
      <c r="C218" s="1">
        <v>115</v>
      </c>
      <c r="D218" s="1">
        <v>50</v>
      </c>
      <c r="E218" s="1">
        <v>137</v>
      </c>
      <c r="F218" s="1" t="s">
        <v>232</v>
      </c>
      <c r="G218" s="1" t="s">
        <v>422</v>
      </c>
      <c r="H218" s="1" t="s">
        <v>419</v>
      </c>
      <c r="I218" s="1" t="s">
        <v>419</v>
      </c>
      <c r="J218" s="1" t="s">
        <v>419</v>
      </c>
      <c r="K218" s="19" t="s">
        <v>419</v>
      </c>
      <c r="L218" s="1" t="s">
        <v>419</v>
      </c>
      <c r="M218" s="1" t="s">
        <v>419</v>
      </c>
      <c r="N218" s="1">
        <v>300</v>
      </c>
      <c r="O218" s="1">
        <v>31710</v>
      </c>
      <c r="P218" s="1">
        <v>1100</v>
      </c>
      <c r="Q218" s="1"/>
      <c r="R218" s="19" t="s">
        <v>419</v>
      </c>
      <c r="S218" s="19" t="s">
        <v>419</v>
      </c>
      <c r="T218" s="18">
        <v>113.47147176595573</v>
      </c>
      <c r="U218" s="18">
        <v>1026.2645746506498</v>
      </c>
      <c r="V218" s="18" cm="1">
        <f t="array" ref="V218">Table2[server charge]*'Asar-2081'!AI218/100</f>
        <v>137.394155871301</v>
      </c>
      <c r="W218" s="18" cm="1">
        <f t="array" ref="W218">Table2[DT roll charge]*'Asar-2081'!AI218/100</f>
        <v>350.03909091331349</v>
      </c>
      <c r="X218" s="18" cm="1">
        <f t="array" ref="X218">Table2[sms charge]*'Asar-2081'!AI218/100</f>
        <v>322.87626629755732</v>
      </c>
      <c r="Y218" s="18" cm="1">
        <f t="array" ref="Y218">Table2[shipment sack]*'Asar-2081'!AI218/100</f>
        <v>354.93490266752758</v>
      </c>
      <c r="Z218" s="18" cm="1">
        <f t="array" ref="Z218">Table2[tape charge]*'Asar-2081'!AI218/100</f>
        <v>27.478831174260193</v>
      </c>
      <c r="AA218" s="18" cm="1">
        <f t="array" ref="AA218">Table2[cable tie]*'Asar-2081'!AI218/100</f>
        <v>28.852772732973207</v>
      </c>
      <c r="AB218" s="18" cm="1">
        <f t="array" ref="AB218">Table2[audit tax]*'Asar-2081'!AI218/100</f>
        <v>26.791860394903694</v>
      </c>
      <c r="AC218" s="18" cm="1">
        <f t="array" ref="AC218">Table2[wada tax]*'Asar-2081'!AI218/100</f>
        <v>9.0245061381466201</v>
      </c>
      <c r="AD218" s="18" cm="1">
        <f t="array" ref="AD218">Table2[2 wheeler pickup fuel]*'Asar-2081'!AI218/100</f>
        <v>477.78817704244915</v>
      </c>
      <c r="AE218" s="18" cm="1">
        <f t="array" ref="AE218">Table2[marker]*'Asar-2081'!AI218/100</f>
        <v>11.747200326996232</v>
      </c>
      <c r="AF218">
        <v>53</v>
      </c>
      <c r="AG218" s="1">
        <v>440</v>
      </c>
      <c r="AH218" s="1">
        <v>493</v>
      </c>
      <c r="AI218" cm="1">
        <f t="array" ref="AI218">'Asar-2081'!AH218/Table2[Total order]*100</f>
        <v>0.22899025978550164</v>
      </c>
      <c r="AJ218">
        <v>38</v>
      </c>
      <c r="AK218">
        <v>6.2106725504617148E-2</v>
      </c>
      <c r="AL218" s="18">
        <f t="shared" si="6"/>
        <v>35996.663809976031</v>
      </c>
      <c r="AM218" s="18">
        <v>112022</v>
      </c>
      <c r="AN218" s="18">
        <f t="shared" si="7"/>
        <v>76025.336190023969</v>
      </c>
    </row>
    <row r="219" spans="1:40">
      <c r="A219" s="1"/>
      <c r="B219" s="1" t="s">
        <v>374</v>
      </c>
      <c r="C219" s="1"/>
      <c r="D219" s="1">
        <v>50</v>
      </c>
      <c r="E219" s="1">
        <v>292</v>
      </c>
      <c r="F219" s="1" t="s">
        <v>233</v>
      </c>
      <c r="G219" s="1" t="s">
        <v>422</v>
      </c>
      <c r="H219" s="1" t="s">
        <v>419</v>
      </c>
      <c r="I219" s="1" t="s">
        <v>419</v>
      </c>
      <c r="J219" s="1" t="s">
        <v>419</v>
      </c>
      <c r="K219" s="19" t="s">
        <v>419</v>
      </c>
      <c r="L219" s="1" t="s">
        <v>419</v>
      </c>
      <c r="M219" s="1" t="s">
        <v>419</v>
      </c>
      <c r="N219" s="1">
        <v>300</v>
      </c>
      <c r="O219" s="1">
        <v>15350</v>
      </c>
      <c r="P219" s="1" t="s">
        <v>419</v>
      </c>
      <c r="Q219" s="1"/>
      <c r="R219" s="19" t="s">
        <v>419</v>
      </c>
      <c r="S219" s="19" t="s">
        <v>419</v>
      </c>
      <c r="T219" s="18" t="s">
        <v>419</v>
      </c>
      <c r="U219" s="18" t="s">
        <v>419</v>
      </c>
      <c r="V219" s="18" cm="1">
        <f t="array" ref="V219">Table2[server charge]*'Asar-2081'!AI219/100</f>
        <v>52.672404583521057</v>
      </c>
      <c r="W219" s="18" cm="1">
        <f t="array" ref="W219">Table2[DT roll charge]*'Asar-2081'!AI219/100</f>
        <v>134.19348515743661</v>
      </c>
      <c r="X219" s="18" cm="1">
        <f t="array" ref="X219">Table2[sms charge]*'Asar-2081'!AI219/100</f>
        <v>123.78015077127449</v>
      </c>
      <c r="Y219" s="18" cm="1">
        <f t="array" ref="Y219">Table2[shipment sack]*'Asar-2081'!AI219/100</f>
        <v>136.07037850742938</v>
      </c>
      <c r="Z219" s="18" cm="1">
        <f t="array" ref="Z219">Table2[tape charge]*'Asar-2081'!AI219/100</f>
        <v>10.534480916704213</v>
      </c>
      <c r="AA219" s="18" cm="1">
        <f t="array" ref="AA219">Table2[cable tie]*'Asar-2081'!AI219/100</f>
        <v>11.061204962539422</v>
      </c>
      <c r="AB219" s="18" cm="1">
        <f t="array" ref="AB219">Table2[audit tax]*'Asar-2081'!AI219/100</f>
        <v>10.271118893786607</v>
      </c>
      <c r="AC219" s="18" cm="1">
        <f t="array" ref="AC219">Table2[wada tax]*'Asar-2081'!AI219/100</f>
        <v>3.4596991077276082</v>
      </c>
      <c r="AD219" s="18" cm="1">
        <f t="array" ref="AD219">Table2[2 wheeler pickup fuel]*'Asar-2081'!AI219/100</f>
        <v>183.16828693919447</v>
      </c>
      <c r="AE219" s="18" cm="1">
        <f t="array" ref="AE219">Table2[marker]*'Asar-2081'!AI219/100</f>
        <v>4.5034905918910502</v>
      </c>
      <c r="AF219">
        <v>29</v>
      </c>
      <c r="AG219" s="1">
        <v>160</v>
      </c>
      <c r="AH219" s="1">
        <v>189</v>
      </c>
      <c r="AI219" cm="1">
        <f t="array" ref="AI219">'Asar-2081'!AH219/Table2[Total order]*100</f>
        <v>8.7787340972535099E-2</v>
      </c>
      <c r="AJ219" t="str">
        <v xml:space="preserve"> </v>
      </c>
      <c r="AK219" t="s">
        <v>419</v>
      </c>
      <c r="AL219" s="18">
        <f t="shared" si="6"/>
        <v>16319.714700431505</v>
      </c>
      <c r="AM219" s="18">
        <v>52265</v>
      </c>
      <c r="AN219" s="18">
        <f t="shared" si="7"/>
        <v>35945.285299568495</v>
      </c>
    </row>
    <row r="220" spans="1:40">
      <c r="A220" s="1" t="s">
        <v>293</v>
      </c>
      <c r="B220" s="1"/>
      <c r="C220" s="1"/>
      <c r="D220" s="1"/>
      <c r="E220" s="1">
        <v>119</v>
      </c>
      <c r="F220" s="1" t="s">
        <v>54</v>
      </c>
      <c r="G220" s="1" t="s">
        <v>422</v>
      </c>
      <c r="H220" s="1" t="s">
        <v>419</v>
      </c>
      <c r="I220" s="1" t="s">
        <v>419</v>
      </c>
      <c r="J220" s="1" t="s">
        <v>419</v>
      </c>
      <c r="K220" s="19">
        <v>1093.7440999999963</v>
      </c>
      <c r="L220" s="1">
        <v>2500</v>
      </c>
      <c r="M220" s="1">
        <v>1625</v>
      </c>
      <c r="N220" s="1">
        <v>400</v>
      </c>
      <c r="O220" s="1">
        <v>27840</v>
      </c>
      <c r="P220" s="1">
        <v>162.5</v>
      </c>
      <c r="Q220" s="1"/>
      <c r="R220" s="19" t="s">
        <v>419</v>
      </c>
      <c r="S220" s="19">
        <v>695.4619124797407</v>
      </c>
      <c r="T220" s="18">
        <v>928.67441366347964</v>
      </c>
      <c r="U220" s="18">
        <v>8399.1653346408439</v>
      </c>
      <c r="V220" s="18" cm="1">
        <f t="array" ref="V220">Table2[server charge]*'Asar-2081'!AI220/100</f>
        <v>170.83695243226674</v>
      </c>
      <c r="W220" s="18" cm="1">
        <f t="array" ref="W220">Table2[DT roll charge]*'Asar-2081'!AI220/100</f>
        <v>435.24130371168599</v>
      </c>
      <c r="X220" s="18" cm="1">
        <f t="array" ref="X220">Table2[sms charge]*'Asar-2081'!AI220/100</f>
        <v>401.46683821582678</v>
      </c>
      <c r="Y220" s="18" cm="1">
        <f t="array" ref="Y220">Table2[shipment sack]*'Asar-2081'!AI220/100</f>
        <v>441.32879378335571</v>
      </c>
      <c r="Z220" s="18" cm="1">
        <f t="array" ref="Z220">Table2[tape charge]*'Asar-2081'!AI220/100</f>
        <v>34.167390486453343</v>
      </c>
      <c r="AA220" s="18" cm="1">
        <f t="array" ref="AA220">Table2[cable tie]*'Asar-2081'!AI220/100</f>
        <v>35.875760010776013</v>
      </c>
      <c r="AB220" s="18" cm="1">
        <f t="array" ref="AB220">Table2[audit tax]*'Asar-2081'!AI220/100</f>
        <v>33.313205724292011</v>
      </c>
      <c r="AC220" s="18" cm="1">
        <f t="array" ref="AC220">Table2[wada tax]*'Asar-2081'!AI220/100</f>
        <v>11.221140492259387</v>
      </c>
      <c r="AD220" s="18" cm="1">
        <f t="array" ref="AD220">Table2[2 wheeler pickup fuel]*'Asar-2081'!AI220/100</f>
        <v>594.08550208320753</v>
      </c>
      <c r="AE220" s="18" cm="1">
        <f t="array" ref="AE220">Table2[marker]*'Asar-2081'!AI220/100</f>
        <v>14.606559432958807</v>
      </c>
      <c r="AF220">
        <v>175</v>
      </c>
      <c r="AG220" s="1">
        <v>438</v>
      </c>
      <c r="AH220" s="1">
        <v>613</v>
      </c>
      <c r="AI220" cm="1">
        <f t="array" ref="AI220">'Asar-2081'!AH220/Table2[Total order]*100</f>
        <v>0.28472825405377788</v>
      </c>
      <c r="AJ220">
        <v>311</v>
      </c>
      <c r="AK220">
        <v>0.508294516629893</v>
      </c>
      <c r="AL220" s="18">
        <f t="shared" si="6"/>
        <v>45816.689207157142</v>
      </c>
      <c r="AM220" s="18">
        <v>131355</v>
      </c>
      <c r="AN220" s="18">
        <f t="shared" si="7"/>
        <v>85538.310792842851</v>
      </c>
    </row>
    <row r="221" spans="1:40">
      <c r="A221" s="1" t="s">
        <v>54</v>
      </c>
      <c r="B221" s="1" t="s">
        <v>374</v>
      </c>
      <c r="C221" s="1">
        <v>119</v>
      </c>
      <c r="D221" s="1">
        <v>96</v>
      </c>
      <c r="E221" s="1">
        <v>333</v>
      </c>
      <c r="F221" s="1" t="s">
        <v>234</v>
      </c>
      <c r="G221" s="1" t="s">
        <v>419</v>
      </c>
      <c r="H221" s="1" t="s">
        <v>419</v>
      </c>
      <c r="I221" s="1" t="s">
        <v>419</v>
      </c>
      <c r="J221" s="1" t="s">
        <v>419</v>
      </c>
      <c r="K221" s="19" t="s">
        <v>419</v>
      </c>
      <c r="L221" s="1" t="s">
        <v>419</v>
      </c>
      <c r="M221" s="1" t="s">
        <v>419</v>
      </c>
      <c r="N221" s="1" t="s">
        <v>419</v>
      </c>
      <c r="O221" s="1">
        <v>280</v>
      </c>
      <c r="P221" s="1" t="s">
        <v>419</v>
      </c>
      <c r="Q221" s="1"/>
      <c r="R221" s="19" t="s">
        <v>419</v>
      </c>
      <c r="S221" s="19">
        <v>4.5380875202593192</v>
      </c>
      <c r="T221" s="18" t="s">
        <v>419</v>
      </c>
      <c r="U221" s="18" t="s">
        <v>419</v>
      </c>
      <c r="V221" s="18" cm="1">
        <f t="array" ref="V221">Table2[server charge]*'Asar-2081'!AI221/100</f>
        <v>1.1147598853655252</v>
      </c>
      <c r="W221" s="18" cm="1">
        <f t="array" ref="W221">Table2[DT roll charge]*'Asar-2081'!AI221/100</f>
        <v>2.8400737599457484</v>
      </c>
      <c r="X221" s="18" cm="1">
        <f t="array" ref="X221">Table2[sms charge]*'Asar-2081'!AI221/100</f>
        <v>2.619685730608984</v>
      </c>
      <c r="Y221" s="18" cm="1">
        <f t="array" ref="Y221">Table2[shipment sack]*'Asar-2081'!AI221/100</f>
        <v>2.8797963705276066</v>
      </c>
      <c r="Z221" s="18" cm="1">
        <f t="array" ref="Z221">Table2[tape charge]*'Asar-2081'!AI221/100</f>
        <v>0.22295197707310505</v>
      </c>
      <c r="AA221" s="18" cm="1">
        <f t="array" ref="AA221">Table2[cable tie]*'Asar-2081'!AI221/100</f>
        <v>0.23409957592676028</v>
      </c>
      <c r="AB221" s="18" cm="1">
        <f t="array" ref="AB221">Table2[audit tax]*'Asar-2081'!AI221/100</f>
        <v>0.21737817764627743</v>
      </c>
      <c r="AC221" s="18" cm="1">
        <f t="array" ref="AC221">Table2[wada tax]*'Asar-2081'!AI221/100</f>
        <v>7.3221145137092242E-2</v>
      </c>
      <c r="AD221" s="18" cm="1">
        <f t="array" ref="AD221">Table2[2 wheeler pickup fuel]*'Asar-2081'!AI221/100</f>
        <v>3.8765775013586135</v>
      </c>
      <c r="AE221" s="18" cm="1">
        <f t="array" ref="AE221">Table2[marker]*'Asar-2081'!AI221/100</f>
        <v>9.5311970198752399E-2</v>
      </c>
      <c r="AF221" t="s">
        <v>419</v>
      </c>
      <c r="AG221" s="1">
        <v>4</v>
      </c>
      <c r="AH221" s="1">
        <v>4</v>
      </c>
      <c r="AI221" cm="1">
        <f t="array" ref="AI221">'Asar-2081'!AH221/Table2[Total order]*100</f>
        <v>1.8579331422758753E-3</v>
      </c>
      <c r="AJ221" t="str">
        <v xml:space="preserve"> </v>
      </c>
      <c r="AK221" t="s">
        <v>419</v>
      </c>
      <c r="AL221" s="18">
        <f t="shared" si="6"/>
        <v>298.7119436140477</v>
      </c>
      <c r="AM221" s="18">
        <v>900</v>
      </c>
      <c r="AN221" s="18">
        <f t="shared" si="7"/>
        <v>601.28805638595236</v>
      </c>
    </row>
    <row r="222" spans="1:40">
      <c r="A222" s="1"/>
      <c r="B222" s="1" t="s">
        <v>374</v>
      </c>
      <c r="C222" s="1"/>
      <c r="D222" s="1">
        <v>96</v>
      </c>
      <c r="E222" s="1">
        <v>334</v>
      </c>
      <c r="F222" s="1" t="s">
        <v>235</v>
      </c>
      <c r="G222" s="1" t="s">
        <v>419</v>
      </c>
      <c r="H222" s="1" t="s">
        <v>419</v>
      </c>
      <c r="I222" s="1" t="s">
        <v>419</v>
      </c>
      <c r="J222" s="1" t="s">
        <v>419</v>
      </c>
      <c r="K222" s="19" t="s">
        <v>419</v>
      </c>
      <c r="L222" s="1" t="s">
        <v>419</v>
      </c>
      <c r="M222" s="1" t="s">
        <v>419</v>
      </c>
      <c r="N222" s="1" t="s">
        <v>419</v>
      </c>
      <c r="O222" s="1">
        <v>3270</v>
      </c>
      <c r="P222" s="1" t="s">
        <v>419</v>
      </c>
      <c r="Q222" s="1"/>
      <c r="R222" s="19" t="s">
        <v>419</v>
      </c>
      <c r="S222" s="19">
        <v>100</v>
      </c>
      <c r="T222" s="18" t="s">
        <v>419</v>
      </c>
      <c r="U222" s="18" t="s">
        <v>419</v>
      </c>
      <c r="V222" s="18" cm="1">
        <f t="array" ref="V222">Table2[server charge]*'Asar-2081'!AI222/100</f>
        <v>13.934498567069063</v>
      </c>
      <c r="W222" s="18" cm="1">
        <f t="array" ref="W222">Table2[DT roll charge]*'Asar-2081'!AI222/100</f>
        <v>35.500921999321854</v>
      </c>
      <c r="X222" s="18" cm="1">
        <f t="array" ref="X222">Table2[sms charge]*'Asar-2081'!AI222/100</f>
        <v>32.746071632612299</v>
      </c>
      <c r="Y222" s="18" cm="1">
        <f t="array" ref="Y222">Table2[shipment sack]*'Asar-2081'!AI222/100</f>
        <v>35.997454631595083</v>
      </c>
      <c r="Z222" s="18" cm="1">
        <f t="array" ref="Z222">Table2[tape charge]*'Asar-2081'!AI222/100</f>
        <v>2.7868997134138129</v>
      </c>
      <c r="AA222" s="18" cm="1">
        <f t="array" ref="AA222">Table2[cable tie]*'Asar-2081'!AI222/100</f>
        <v>2.9262446990845037</v>
      </c>
      <c r="AB222" s="18" cm="1">
        <f t="array" ref="AB222">Table2[audit tax]*'Asar-2081'!AI222/100</f>
        <v>2.7172272205784673</v>
      </c>
      <c r="AC222" s="18" cm="1">
        <f t="array" ref="AC222">Table2[wada tax]*'Asar-2081'!AI222/100</f>
        <v>0.91526431421365306</v>
      </c>
      <c r="AD222" s="18" cm="1">
        <f t="array" ref="AD222">Table2[2 wheeler pickup fuel]*'Asar-2081'!AI222/100</f>
        <v>48.45721876698267</v>
      </c>
      <c r="AE222" s="18" cm="1">
        <f t="array" ref="AE222">Table2[marker]*'Asar-2081'!AI222/100</f>
        <v>1.191399627484405</v>
      </c>
      <c r="AF222">
        <v>3</v>
      </c>
      <c r="AG222" s="1">
        <v>47</v>
      </c>
      <c r="AH222" s="1">
        <v>50</v>
      </c>
      <c r="AI222" cm="1">
        <f t="array" ref="AI222">'Asar-2081'!AH222/Table2[Total order]*100</f>
        <v>2.322416427844844E-2</v>
      </c>
      <c r="AJ222" t="str">
        <v xml:space="preserve"> </v>
      </c>
      <c r="AK222" t="s">
        <v>419</v>
      </c>
      <c r="AL222" s="18">
        <f t="shared" si="6"/>
        <v>3547.1732011723561</v>
      </c>
      <c r="AM222" s="18">
        <v>11456.25</v>
      </c>
      <c r="AN222" s="18">
        <f t="shared" si="7"/>
        <v>7909.0767988276439</v>
      </c>
    </row>
    <row r="223" spans="1:40">
      <c r="A223" s="1" t="s">
        <v>293</v>
      </c>
      <c r="B223" s="1"/>
      <c r="C223" s="1"/>
      <c r="D223" s="1"/>
      <c r="E223" s="1">
        <v>128</v>
      </c>
      <c r="F223" s="1" t="s">
        <v>55</v>
      </c>
      <c r="G223" s="1" t="s">
        <v>419</v>
      </c>
      <c r="H223" s="1" t="s">
        <v>419</v>
      </c>
      <c r="I223" s="1" t="s">
        <v>419</v>
      </c>
      <c r="J223" s="1" t="s">
        <v>419</v>
      </c>
      <c r="K223" s="19">
        <v>1533.6199999999953</v>
      </c>
      <c r="L223" s="1">
        <v>5000</v>
      </c>
      <c r="M223" s="1" t="s">
        <v>419</v>
      </c>
      <c r="N223" s="1">
        <v>676</v>
      </c>
      <c r="O223" s="1">
        <v>45775</v>
      </c>
      <c r="P223" s="1" t="s">
        <v>419</v>
      </c>
      <c r="Q223" s="1"/>
      <c r="R223" s="19" t="s">
        <v>419</v>
      </c>
      <c r="S223" s="19">
        <v>6200</v>
      </c>
      <c r="T223" s="18">
        <v>1845.4044618779112</v>
      </c>
      <c r="U223" s="18">
        <v>16690.302819318458</v>
      </c>
      <c r="V223" s="18" cm="1">
        <f t="array" ref="V223">Table2[server charge]*'Asar-2081'!AI223/100</f>
        <v>218.7716275029843</v>
      </c>
      <c r="W223" s="18" cm="1">
        <f t="array" ref="W223">Table2[DT roll charge]*'Asar-2081'!AI223/100</f>
        <v>557.36447538935306</v>
      </c>
      <c r="X223" s="18" cm="1">
        <f t="array" ref="X223">Table2[sms charge]*'Asar-2081'!AI223/100</f>
        <v>514.11332463201313</v>
      </c>
      <c r="Y223" s="18" cm="1">
        <f t="array" ref="Y223">Table2[shipment sack]*'Asar-2081'!AI223/100</f>
        <v>565.16003771604278</v>
      </c>
      <c r="Z223" s="18" cm="1">
        <f t="array" ref="Z223">Table2[tape charge]*'Asar-2081'!AI223/100</f>
        <v>43.754325500596863</v>
      </c>
      <c r="AA223" s="18" cm="1">
        <f t="array" ref="AA223">Table2[cable tie]*'Asar-2081'!AI223/100</f>
        <v>45.942041775626706</v>
      </c>
      <c r="AB223" s="18" cm="1">
        <f t="array" ref="AB223">Table2[audit tax]*'Asar-2081'!AI223/100</f>
        <v>42.660467363081935</v>
      </c>
      <c r="AC223" s="18" cm="1">
        <f t="array" ref="AC223">Table2[wada tax]*'Asar-2081'!AI223/100</f>
        <v>14.369649733154352</v>
      </c>
      <c r="AD223" s="18" cm="1">
        <f t="array" ref="AD223">Table2[2 wheeler pickup fuel]*'Asar-2081'!AI223/100</f>
        <v>760.77833464162791</v>
      </c>
      <c r="AE223" s="18" cm="1">
        <f t="array" ref="AE223">Table2[marker]*'Asar-2081'!AI223/100</f>
        <v>18.704974151505159</v>
      </c>
      <c r="AF223">
        <v>70</v>
      </c>
      <c r="AG223" s="1">
        <v>715</v>
      </c>
      <c r="AH223" s="1">
        <v>785</v>
      </c>
      <c r="AI223" cm="1">
        <f t="array" ref="AI223">'Asar-2081'!AH223/Table2[Total order]*100</f>
        <v>0.3646193791716405</v>
      </c>
      <c r="AJ223">
        <v>618</v>
      </c>
      <c r="AK223">
        <v>1.0100514832066683</v>
      </c>
      <c r="AL223" s="18">
        <f t="shared" si="6"/>
        <v>80501.946539602344</v>
      </c>
      <c r="AM223" s="18">
        <v>175066.38</v>
      </c>
      <c r="AN223" s="18">
        <f t="shared" si="7"/>
        <v>94564.43346039766</v>
      </c>
    </row>
    <row r="224" spans="1:40">
      <c r="A224" s="1" t="s">
        <v>55</v>
      </c>
      <c r="B224" s="1" t="s">
        <v>374</v>
      </c>
      <c r="C224" s="1">
        <v>128</v>
      </c>
      <c r="D224" s="1">
        <v>33</v>
      </c>
      <c r="E224" s="1">
        <v>241</v>
      </c>
      <c r="F224" s="1" t="s">
        <v>236</v>
      </c>
      <c r="G224" s="1" t="s">
        <v>419</v>
      </c>
      <c r="H224" s="1" t="s">
        <v>419</v>
      </c>
      <c r="I224" s="1" t="s">
        <v>419</v>
      </c>
      <c r="J224" s="1" t="s">
        <v>419</v>
      </c>
      <c r="K224" s="19" t="s">
        <v>419</v>
      </c>
      <c r="L224" s="1" t="s">
        <v>419</v>
      </c>
      <c r="M224" s="1" t="s">
        <v>419</v>
      </c>
      <c r="N224" s="1" t="s">
        <v>419</v>
      </c>
      <c r="O224" s="1">
        <v>16375</v>
      </c>
      <c r="P224" s="1" t="s">
        <v>419</v>
      </c>
      <c r="Q224" s="1"/>
      <c r="R224" s="19" t="s">
        <v>419</v>
      </c>
      <c r="S224" s="19">
        <v>500</v>
      </c>
      <c r="T224" s="18" t="s">
        <v>419</v>
      </c>
      <c r="U224" s="18" t="s">
        <v>419</v>
      </c>
      <c r="V224" s="18" cm="1">
        <f t="array" ref="V224">Table2[server charge]*'Asar-2081'!AI224/100</f>
        <v>56.574064182300397</v>
      </c>
      <c r="W224" s="18" cm="1">
        <f t="array" ref="W224">Table2[DT roll charge]*'Asar-2081'!AI224/100</f>
        <v>144.13374331724671</v>
      </c>
      <c r="X224" s="18" cm="1">
        <f t="array" ref="X224">Table2[sms charge]*'Asar-2081'!AI224/100</f>
        <v>132.94905082840594</v>
      </c>
      <c r="Y224" s="18" cm="1">
        <f t="array" ref="Y224">Table2[shipment sack]*'Asar-2081'!AI224/100</f>
        <v>146.14966580427603</v>
      </c>
      <c r="Z224" s="18" cm="1">
        <f t="array" ref="Z224">Table2[tape charge]*'Asar-2081'!AI224/100</f>
        <v>11.31481283646008</v>
      </c>
      <c r="AA224" s="18" cm="1">
        <f t="array" ref="AA224">Table2[cable tie]*'Asar-2081'!AI224/100</f>
        <v>11.880553478283083</v>
      </c>
      <c r="AB224" s="18" cm="1">
        <f t="array" ref="AB224">Table2[audit tax]*'Asar-2081'!AI224/100</f>
        <v>11.031942515548579</v>
      </c>
      <c r="AC224" s="18" cm="1">
        <f t="array" ref="AC224">Table2[wada tax]*'Asar-2081'!AI224/100</f>
        <v>3.7159731157074312</v>
      </c>
      <c r="AD224" s="18" cm="1">
        <f t="array" ref="AD224">Table2[2 wheeler pickup fuel]*'Asar-2081'!AI224/100</f>
        <v>196.73630819394964</v>
      </c>
      <c r="AE224" s="18" cm="1">
        <f t="array" ref="AE224">Table2[marker]*'Asar-2081'!AI224/100</f>
        <v>4.8370824875866836</v>
      </c>
      <c r="AF224">
        <v>36</v>
      </c>
      <c r="AG224" s="1">
        <v>167</v>
      </c>
      <c r="AH224" s="1">
        <v>203</v>
      </c>
      <c r="AI224" cm="1">
        <f t="array" ref="AI224">'Asar-2081'!AH224/Table2[Total order]*100</f>
        <v>9.4290106970500664E-2</v>
      </c>
      <c r="AJ224" t="str">
        <v xml:space="preserve"> </v>
      </c>
      <c r="AK224" t="s">
        <v>419</v>
      </c>
      <c r="AL224" s="18">
        <f t="shared" si="6"/>
        <v>17594.323196759768</v>
      </c>
      <c r="AM224" s="18">
        <v>51437.5</v>
      </c>
      <c r="AN224" s="18">
        <f t="shared" si="7"/>
        <v>33843.176803240232</v>
      </c>
    </row>
    <row r="225" spans="1:40">
      <c r="A225" s="1"/>
      <c r="B225" s="1" t="s">
        <v>374</v>
      </c>
      <c r="C225" s="1"/>
      <c r="D225" s="1">
        <v>33</v>
      </c>
      <c r="E225" s="1">
        <v>314</v>
      </c>
      <c r="F225" s="1" t="s">
        <v>237</v>
      </c>
      <c r="G225" s="1" t="s">
        <v>419</v>
      </c>
      <c r="H225" s="1" t="s">
        <v>419</v>
      </c>
      <c r="I225" s="1" t="s">
        <v>419</v>
      </c>
      <c r="J225" s="1" t="s">
        <v>419</v>
      </c>
      <c r="K225" s="19" t="s">
        <v>419</v>
      </c>
      <c r="L225" s="1" t="s">
        <v>419</v>
      </c>
      <c r="M225" s="1" t="s">
        <v>419</v>
      </c>
      <c r="N225" s="1" t="s">
        <v>419</v>
      </c>
      <c r="O225" s="1">
        <v>13150</v>
      </c>
      <c r="P225" s="1" t="s">
        <v>419</v>
      </c>
      <c r="Q225" s="1"/>
      <c r="R225" s="19" t="s">
        <v>419</v>
      </c>
      <c r="S225" s="19">
        <v>250</v>
      </c>
      <c r="T225" s="18" t="s">
        <v>419</v>
      </c>
      <c r="U225" s="18" t="s">
        <v>419</v>
      </c>
      <c r="V225" s="18" cm="1">
        <f t="array" ref="V225">Table2[server charge]*'Asar-2081'!AI225/100</f>
        <v>40.410045844500281</v>
      </c>
      <c r="W225" s="18" cm="1">
        <f t="array" ref="W225">Table2[DT roll charge]*'Asar-2081'!AI225/100</f>
        <v>102.95267379803337</v>
      </c>
      <c r="X225" s="18" cm="1">
        <f t="array" ref="X225">Table2[sms charge]*'Asar-2081'!AI225/100</f>
        <v>94.963607734575675</v>
      </c>
      <c r="Y225" s="18" cm="1">
        <f t="array" ref="Y225">Table2[shipment sack]*'Asar-2081'!AI225/100</f>
        <v>104.39261843162572</v>
      </c>
      <c r="Z225" s="18" cm="1">
        <f t="array" ref="Z225">Table2[tape charge]*'Asar-2081'!AI225/100</f>
        <v>8.0820091689000577</v>
      </c>
      <c r="AA225" s="18" cm="1">
        <f t="array" ref="AA225">Table2[cable tie]*'Asar-2081'!AI225/100</f>
        <v>8.4861096273450602</v>
      </c>
      <c r="AB225" s="18" cm="1">
        <f t="array" ref="AB225">Table2[audit tax]*'Asar-2081'!AI225/100</f>
        <v>7.8799589396775547</v>
      </c>
      <c r="AC225" s="18" cm="1">
        <f t="array" ref="AC225">Table2[wada tax]*'Asar-2081'!AI225/100</f>
        <v>2.6542665112195936</v>
      </c>
      <c r="AD225" s="18" cm="1">
        <f t="array" ref="AD225">Table2[2 wheeler pickup fuel]*'Asar-2081'!AI225/100</f>
        <v>140.52593442424973</v>
      </c>
      <c r="AE225" s="18" cm="1">
        <f t="array" ref="AE225">Table2[marker]*'Asar-2081'!AI225/100</f>
        <v>3.4550589197047743</v>
      </c>
      <c r="AF225">
        <v>13</v>
      </c>
      <c r="AG225" s="1">
        <v>132</v>
      </c>
      <c r="AH225" s="1">
        <v>145</v>
      </c>
      <c r="AI225" cm="1">
        <f t="array" ref="AI225">'Asar-2081'!AH225/Table2[Total order]*100</f>
        <v>6.7350076407500473E-2</v>
      </c>
      <c r="AJ225" t="str">
        <v xml:space="preserve"> </v>
      </c>
      <c r="AK225" t="s">
        <v>419</v>
      </c>
      <c r="AL225" s="18">
        <f t="shared" si="6"/>
        <v>13913.802283399831</v>
      </c>
      <c r="AM225" s="18">
        <v>38262.5</v>
      </c>
      <c r="AN225" s="18">
        <f t="shared" si="7"/>
        <v>24348.697716600167</v>
      </c>
    </row>
    <row r="226" spans="1:40">
      <c r="A226" s="1"/>
      <c r="B226" s="1" t="s">
        <v>374</v>
      </c>
      <c r="C226" s="1"/>
      <c r="D226" s="1">
        <v>33</v>
      </c>
      <c r="E226" s="1">
        <v>311</v>
      </c>
      <c r="F226" s="1" t="s">
        <v>238</v>
      </c>
      <c r="G226" s="1" t="s">
        <v>419</v>
      </c>
      <c r="H226" s="1" t="s">
        <v>419</v>
      </c>
      <c r="I226" s="1" t="s">
        <v>419</v>
      </c>
      <c r="J226" s="1" t="s">
        <v>419</v>
      </c>
      <c r="K226" s="19" t="s">
        <v>419</v>
      </c>
      <c r="L226" s="1" t="s">
        <v>419</v>
      </c>
      <c r="M226" s="1" t="s">
        <v>419</v>
      </c>
      <c r="N226" s="1">
        <v>276</v>
      </c>
      <c r="O226" s="1">
        <v>9650</v>
      </c>
      <c r="P226" s="1" t="s">
        <v>419</v>
      </c>
      <c r="Q226" s="1"/>
      <c r="R226" s="19" t="s">
        <v>419</v>
      </c>
      <c r="S226" s="19">
        <v>900</v>
      </c>
      <c r="T226" s="18" t="s">
        <v>419</v>
      </c>
      <c r="U226" s="18" t="s">
        <v>419</v>
      </c>
      <c r="V226" s="18" cm="1">
        <f t="array" ref="V226">Table2[server charge]*'Asar-2081'!AI226/100</f>
        <v>45.147775357303765</v>
      </c>
      <c r="W226" s="18" cm="1">
        <f t="array" ref="W226">Table2[DT roll charge]*'Asar-2081'!AI226/100</f>
        <v>115.0229872778028</v>
      </c>
      <c r="X226" s="18" cm="1">
        <f t="array" ref="X226">Table2[sms charge]*'Asar-2081'!AI226/100</f>
        <v>106.09727208966386</v>
      </c>
      <c r="Y226" s="18" cm="1">
        <f t="array" ref="Y226">Table2[shipment sack]*'Asar-2081'!AI226/100</f>
        <v>116.63175300636806</v>
      </c>
      <c r="Z226" s="18" cm="1">
        <f t="array" ref="Z226">Table2[tape charge]*'Asar-2081'!AI226/100</f>
        <v>9.029555071460754</v>
      </c>
      <c r="AA226" s="18" cm="1">
        <f t="array" ref="AA226">Table2[cable tie]*'Asar-2081'!AI226/100</f>
        <v>9.4810328250337914</v>
      </c>
      <c r="AB226" s="18" cm="1">
        <f t="array" ref="AB226">Table2[audit tax]*'Asar-2081'!AI226/100</f>
        <v>8.8038161946742335</v>
      </c>
      <c r="AC226" s="18" cm="1">
        <f t="array" ref="AC226">Table2[wada tax]*'Asar-2081'!AI226/100</f>
        <v>2.9654563780522358</v>
      </c>
      <c r="AD226" s="18" cm="1">
        <f t="array" ref="AD226">Table2[2 wheeler pickup fuel]*'Asar-2081'!AI226/100</f>
        <v>157.00138880502385</v>
      </c>
      <c r="AE226" s="18" cm="1">
        <f t="array" ref="AE226">Table2[marker]*'Asar-2081'!AI226/100</f>
        <v>3.8601347930494718</v>
      </c>
      <c r="AF226">
        <v>32</v>
      </c>
      <c r="AG226" s="1">
        <v>130</v>
      </c>
      <c r="AH226" s="1">
        <v>162</v>
      </c>
      <c r="AI226" cm="1">
        <f t="array" ref="AI226">'Asar-2081'!AH226/Table2[Total order]*100</f>
        <v>7.5246292262172942E-2</v>
      </c>
      <c r="AJ226" t="str">
        <v xml:space="preserve"> </v>
      </c>
      <c r="AK226" t="s">
        <v>419</v>
      </c>
      <c r="AL226" s="18">
        <f t="shared" si="6"/>
        <v>11400.04117179843</v>
      </c>
      <c r="AM226" s="18">
        <v>44700</v>
      </c>
      <c r="AN226" s="18">
        <f t="shared" si="7"/>
        <v>33299.958828201568</v>
      </c>
    </row>
    <row r="227" spans="1:40">
      <c r="A227" s="1" t="s">
        <v>293</v>
      </c>
      <c r="B227" s="1"/>
      <c r="C227" s="1"/>
      <c r="D227" s="1"/>
      <c r="E227" s="1">
        <v>134</v>
      </c>
      <c r="F227" s="1" t="s">
        <v>56</v>
      </c>
      <c r="G227" s="1" t="s">
        <v>422</v>
      </c>
      <c r="H227" s="1" t="s">
        <v>419</v>
      </c>
      <c r="I227" s="1" t="s">
        <v>419</v>
      </c>
      <c r="J227" s="1" t="s">
        <v>419</v>
      </c>
      <c r="K227" s="19">
        <v>2414.609999999986</v>
      </c>
      <c r="L227" s="1">
        <v>3000</v>
      </c>
      <c r="M227" s="1">
        <v>2448</v>
      </c>
      <c r="N227" s="1">
        <v>1020</v>
      </c>
      <c r="O227" s="1">
        <v>35530</v>
      </c>
      <c r="P227" s="1" t="s">
        <v>419</v>
      </c>
      <c r="Q227" s="1"/>
      <c r="R227" s="19" t="s">
        <v>419</v>
      </c>
      <c r="S227" s="19">
        <v>2730.0335570469797</v>
      </c>
      <c r="T227" s="18">
        <v>2069.3613140475609</v>
      </c>
      <c r="U227" s="18">
        <v>18715.825006128951</v>
      </c>
      <c r="V227" s="18" cm="1">
        <f t="array" ref="V227">Table2[server charge]*'Asar-2081'!AI227/100</f>
        <v>171.11564240360806</v>
      </c>
      <c r="W227" s="18" cm="1">
        <f t="array" ref="W227">Table2[DT roll charge]*'Asar-2081'!AI227/100</f>
        <v>435.95132215167229</v>
      </c>
      <c r="X227" s="18" cm="1">
        <f t="array" ref="X227">Table2[sms charge]*'Asar-2081'!AI227/100</f>
        <v>402.12175964847899</v>
      </c>
      <c r="Y227" s="18" cm="1">
        <f t="array" ref="Y227">Table2[shipment sack]*'Asar-2081'!AI227/100</f>
        <v>442.0487428759875</v>
      </c>
      <c r="Z227" s="18" cm="1">
        <f t="array" ref="Z227">Table2[tape charge]*'Asar-2081'!AI227/100</f>
        <v>34.223128480721613</v>
      </c>
      <c r="AA227" s="18" cm="1">
        <f t="array" ref="AA227">Table2[cable tie]*'Asar-2081'!AI227/100</f>
        <v>35.934284904757696</v>
      </c>
      <c r="AB227" s="18" cm="1">
        <f t="array" ref="AB227">Table2[audit tax]*'Asar-2081'!AI227/100</f>
        <v>33.367550268703575</v>
      </c>
      <c r="AC227" s="18" cm="1">
        <f t="array" ref="AC227">Table2[wada tax]*'Asar-2081'!AI227/100</f>
        <v>11.239445778543656</v>
      </c>
      <c r="AD227" s="18" cm="1">
        <f t="array" ref="AD227">Table2[2 wheeler pickup fuel]*'Asar-2081'!AI227/100</f>
        <v>595.05464645854704</v>
      </c>
      <c r="AE227" s="18" cm="1">
        <f t="array" ref="AE227">Table2[marker]*'Asar-2081'!AI227/100</f>
        <v>14.630387425508491</v>
      </c>
      <c r="AF227">
        <v>68</v>
      </c>
      <c r="AG227" s="1">
        <v>546</v>
      </c>
      <c r="AH227" s="1">
        <v>614</v>
      </c>
      <c r="AI227" cm="1">
        <f t="array" ref="AI227">'Asar-2081'!AH227/Table2[Total order]*100</f>
        <v>0.2851927373393468</v>
      </c>
      <c r="AJ227">
        <v>693</v>
      </c>
      <c r="AK227">
        <v>1.1326305467026232</v>
      </c>
      <c r="AL227" s="18">
        <f t="shared" si="6"/>
        <v>70103.51678761997</v>
      </c>
      <c r="AM227" s="18">
        <v>136796.75</v>
      </c>
      <c r="AN227" s="18">
        <f t="shared" si="7"/>
        <v>66693.23321238003</v>
      </c>
    </row>
    <row r="228" spans="1:40">
      <c r="A228" s="1" t="s">
        <v>56</v>
      </c>
      <c r="B228" s="1" t="s">
        <v>374</v>
      </c>
      <c r="C228" s="1">
        <v>134</v>
      </c>
      <c r="D228" s="1">
        <v>83</v>
      </c>
      <c r="E228" s="1">
        <v>118</v>
      </c>
      <c r="F228" s="1" t="s">
        <v>239</v>
      </c>
      <c r="G228" s="1" t="s">
        <v>422</v>
      </c>
      <c r="H228" s="1" t="s">
        <v>419</v>
      </c>
      <c r="I228" s="1" t="s">
        <v>419</v>
      </c>
      <c r="J228" s="1" t="s">
        <v>419</v>
      </c>
      <c r="K228" s="19" t="s">
        <v>419</v>
      </c>
      <c r="L228" s="1" t="s">
        <v>419</v>
      </c>
      <c r="M228" s="1" t="s">
        <v>419</v>
      </c>
      <c r="N228" s="1" t="s">
        <v>419</v>
      </c>
      <c r="O228" s="1">
        <v>2970</v>
      </c>
      <c r="P228" s="1" t="s">
        <v>419</v>
      </c>
      <c r="Q228" s="1"/>
      <c r="R228" s="19" t="s">
        <v>419</v>
      </c>
      <c r="S228" s="19">
        <v>302.34899328859063</v>
      </c>
      <c r="T228" s="18" t="s">
        <v>419</v>
      </c>
      <c r="U228" s="18" t="s">
        <v>419</v>
      </c>
      <c r="V228" s="18" cm="1">
        <f t="array" ref="V228">Table2[server charge]*'Asar-2081'!AI228/100</f>
        <v>18.950918051213929</v>
      </c>
      <c r="W228" s="18" cm="1">
        <f t="array" ref="W228">Table2[DT roll charge]*'Asar-2081'!AI228/100</f>
        <v>48.281253919077727</v>
      </c>
      <c r="X228" s="18" cm="1">
        <f t="array" ref="X228">Table2[sms charge]*'Asar-2081'!AI228/100</f>
        <v>44.53465742035273</v>
      </c>
      <c r="Y228" s="18" cm="1">
        <f t="array" ref="Y228">Table2[shipment sack]*'Asar-2081'!AI228/100</f>
        <v>48.956538298969321</v>
      </c>
      <c r="Z228" s="18" cm="1">
        <f t="array" ref="Z228">Table2[tape charge]*'Asar-2081'!AI228/100</f>
        <v>3.7901836102427855</v>
      </c>
      <c r="AA228" s="18" cm="1">
        <f t="array" ref="AA228">Table2[cable tie]*'Asar-2081'!AI228/100</f>
        <v>3.9796927907549247</v>
      </c>
      <c r="AB228" s="18" cm="1">
        <f t="array" ref="AB228">Table2[audit tax]*'Asar-2081'!AI228/100</f>
        <v>3.6954290199867161</v>
      </c>
      <c r="AC228" s="18" cm="1">
        <f t="array" ref="AC228">Table2[wada tax]*'Asar-2081'!AI228/100</f>
        <v>1.2447594673305682</v>
      </c>
      <c r="AD228" s="18" cm="1">
        <f t="array" ref="AD228">Table2[2 wheeler pickup fuel]*'Asar-2081'!AI228/100</f>
        <v>65.90181752309644</v>
      </c>
      <c r="AE228" s="18" cm="1">
        <f t="array" ref="AE228">Table2[marker]*'Asar-2081'!AI228/100</f>
        <v>1.6203034933787908</v>
      </c>
      <c r="AF228">
        <v>20</v>
      </c>
      <c r="AG228" s="1">
        <v>48</v>
      </c>
      <c r="AH228" s="1">
        <v>68</v>
      </c>
      <c r="AI228" cm="1">
        <f t="array" ref="AI228">'Asar-2081'!AH228/Table2[Total order]*100</f>
        <v>3.1584863418689879E-2</v>
      </c>
      <c r="AJ228" t="str">
        <v xml:space="preserve"> </v>
      </c>
      <c r="AK228" t="s">
        <v>419</v>
      </c>
      <c r="AL228" s="18">
        <f t="shared" si="6"/>
        <v>3513.3045468829946</v>
      </c>
      <c r="AM228" s="18">
        <v>15132.5</v>
      </c>
      <c r="AN228" s="18">
        <f t="shared" si="7"/>
        <v>11619.195453117005</v>
      </c>
    </row>
    <row r="229" spans="1:40">
      <c r="A229" s="1"/>
      <c r="B229" s="1" t="s">
        <v>374</v>
      </c>
      <c r="C229" s="1"/>
      <c r="D229" s="1">
        <v>83</v>
      </c>
      <c r="E229" s="1">
        <v>345</v>
      </c>
      <c r="F229" s="1" t="s">
        <v>240</v>
      </c>
      <c r="G229" s="1" t="s">
        <v>422</v>
      </c>
      <c r="H229" s="1" t="s">
        <v>419</v>
      </c>
      <c r="I229" s="1" t="s">
        <v>419</v>
      </c>
      <c r="J229" s="1" t="s">
        <v>419</v>
      </c>
      <c r="K229" s="19" t="s">
        <v>419</v>
      </c>
      <c r="L229" s="1" t="s">
        <v>419</v>
      </c>
      <c r="M229" s="1" t="s">
        <v>419</v>
      </c>
      <c r="N229" s="1" t="s">
        <v>419</v>
      </c>
      <c r="O229" s="1">
        <v>2780</v>
      </c>
      <c r="P229" s="1" t="s">
        <v>419</v>
      </c>
      <c r="Q229" s="1"/>
      <c r="R229" s="19" t="s">
        <v>419</v>
      </c>
      <c r="S229" s="19">
        <v>186.744966442953</v>
      </c>
      <c r="T229" s="18" t="s">
        <v>419</v>
      </c>
      <c r="U229" s="18" t="s">
        <v>419</v>
      </c>
      <c r="V229" s="18" cm="1">
        <f t="array" ref="V229">Table2[server charge]*'Asar-2081'!AI229/100</f>
        <v>11.704978796338015</v>
      </c>
      <c r="W229" s="18" cm="1">
        <f t="array" ref="W229">Table2[DT roll charge]*'Asar-2081'!AI229/100</f>
        <v>29.820774479430362</v>
      </c>
      <c r="X229" s="18" cm="1">
        <f t="array" ref="X229">Table2[sms charge]*'Asar-2081'!AI229/100</f>
        <v>27.506700171394336</v>
      </c>
      <c r="Y229" s="18" cm="1">
        <f t="array" ref="Y229">Table2[shipment sack]*'Asar-2081'!AI229/100</f>
        <v>30.237861890539872</v>
      </c>
      <c r="Z229" s="18" cm="1">
        <f t="array" ref="Z229">Table2[tape charge]*'Asar-2081'!AI229/100</f>
        <v>2.3409957592676029</v>
      </c>
      <c r="AA229" s="18" cm="1">
        <f t="array" ref="AA229">Table2[cable tie]*'Asar-2081'!AI229/100</f>
        <v>2.458045547230983</v>
      </c>
      <c r="AB229" s="18" cm="1">
        <f t="array" ref="AB229">Table2[audit tax]*'Asar-2081'!AI229/100</f>
        <v>2.2824708652859131</v>
      </c>
      <c r="AC229" s="18" cm="1">
        <f t="array" ref="AC229">Table2[wada tax]*'Asar-2081'!AI229/100</f>
        <v>0.76882202393946852</v>
      </c>
      <c r="AD229" s="18" cm="1">
        <f t="array" ref="AD229">Table2[2 wheeler pickup fuel]*'Asar-2081'!AI229/100</f>
        <v>40.704063764265449</v>
      </c>
      <c r="AE229" s="18" cm="1">
        <f t="array" ref="AE229">Table2[marker]*'Asar-2081'!AI229/100</f>
        <v>1.0007756870869002</v>
      </c>
      <c r="AF229">
        <v>2</v>
      </c>
      <c r="AG229" s="1">
        <v>40</v>
      </c>
      <c r="AH229" s="1">
        <v>42</v>
      </c>
      <c r="AI229" cm="1">
        <f t="array" ref="AI229">'Asar-2081'!AH229/Table2[Total order]*100</f>
        <v>1.9508297993896691E-2</v>
      </c>
      <c r="AJ229" t="str">
        <v xml:space="preserve"> </v>
      </c>
      <c r="AK229" t="s">
        <v>419</v>
      </c>
      <c r="AL229" s="18">
        <f t="shared" si="6"/>
        <v>3115.5704554277318</v>
      </c>
      <c r="AM229" s="18">
        <v>9325</v>
      </c>
      <c r="AN229" s="18">
        <f t="shared" si="7"/>
        <v>6209.4295445722682</v>
      </c>
    </row>
    <row r="230" spans="1:40">
      <c r="A230" s="1"/>
      <c r="B230" s="1" t="s">
        <v>374</v>
      </c>
      <c r="C230" s="1"/>
      <c r="D230" s="1">
        <v>83</v>
      </c>
      <c r="E230" s="1">
        <v>346</v>
      </c>
      <c r="F230" s="1" t="s">
        <v>241</v>
      </c>
      <c r="G230" s="1" t="s">
        <v>419</v>
      </c>
      <c r="H230" s="1" t="s">
        <v>419</v>
      </c>
      <c r="I230" s="1" t="s">
        <v>419</v>
      </c>
      <c r="J230" s="1" t="s">
        <v>419</v>
      </c>
      <c r="K230" s="19" t="s">
        <v>419</v>
      </c>
      <c r="L230" s="1" t="s">
        <v>419</v>
      </c>
      <c r="M230" s="1" t="s">
        <v>419</v>
      </c>
      <c r="N230" s="1" t="s">
        <v>419</v>
      </c>
      <c r="O230" s="1">
        <v>2380</v>
      </c>
      <c r="P230" s="1" t="s">
        <v>419</v>
      </c>
      <c r="Q230" s="1"/>
      <c r="R230" s="19" t="s">
        <v>419</v>
      </c>
      <c r="S230" s="19">
        <v>151.17449664429532</v>
      </c>
      <c r="T230" s="18" t="s">
        <v>419</v>
      </c>
      <c r="U230" s="18" t="s">
        <v>419</v>
      </c>
      <c r="V230" s="18" cm="1">
        <f t="array" ref="V230">Table2[server charge]*'Asar-2081'!AI230/100</f>
        <v>9.4754590256069644</v>
      </c>
      <c r="W230" s="18" cm="1">
        <f t="array" ref="W230">Table2[DT roll charge]*'Asar-2081'!AI230/100</f>
        <v>24.140626959538864</v>
      </c>
      <c r="X230" s="18" cm="1">
        <f t="array" ref="X230">Table2[sms charge]*'Asar-2081'!AI230/100</f>
        <v>22.267328710176365</v>
      </c>
      <c r="Y230" s="18" cm="1">
        <f t="array" ref="Y230">Table2[shipment sack]*'Asar-2081'!AI230/100</f>
        <v>24.47826914948466</v>
      </c>
      <c r="Z230" s="18" cm="1">
        <f t="array" ref="Z230">Table2[tape charge]*'Asar-2081'!AI230/100</f>
        <v>1.8950918051213927</v>
      </c>
      <c r="AA230" s="18" cm="1">
        <f t="array" ref="AA230">Table2[cable tie]*'Asar-2081'!AI230/100</f>
        <v>1.9898463953774623</v>
      </c>
      <c r="AB230" s="18" cm="1">
        <f t="array" ref="AB230">Table2[audit tax]*'Asar-2081'!AI230/100</f>
        <v>1.8477145099933581</v>
      </c>
      <c r="AC230" s="18" cm="1">
        <f t="array" ref="AC230">Table2[wada tax]*'Asar-2081'!AI230/100</f>
        <v>0.6223797336652841</v>
      </c>
      <c r="AD230" s="18" cm="1">
        <f t="array" ref="AD230">Table2[2 wheeler pickup fuel]*'Asar-2081'!AI230/100</f>
        <v>32.95090876154822</v>
      </c>
      <c r="AE230" s="18" cm="1">
        <f t="array" ref="AE230">Table2[marker]*'Asar-2081'!AI230/100</f>
        <v>0.81015174668939538</v>
      </c>
      <c r="AF230" t="s">
        <v>419</v>
      </c>
      <c r="AG230" s="1">
        <v>34</v>
      </c>
      <c r="AH230" s="1">
        <v>34</v>
      </c>
      <c r="AI230" cm="1">
        <f t="array" ref="AI230">'Asar-2081'!AH230/Table2[Total order]*100</f>
        <v>1.579243170934494E-2</v>
      </c>
      <c r="AJ230" t="str">
        <v xml:space="preserve"> </v>
      </c>
      <c r="AK230" t="s">
        <v>419</v>
      </c>
      <c r="AL230" s="18">
        <f t="shared" si="6"/>
        <v>2651.6522734414975</v>
      </c>
      <c r="AM230" s="18">
        <v>7525</v>
      </c>
      <c r="AN230" s="18">
        <f t="shared" si="7"/>
        <v>4873.3477265585025</v>
      </c>
    </row>
    <row r="231" spans="1:40">
      <c r="A231" s="1"/>
      <c r="B231" s="1" t="s">
        <v>374</v>
      </c>
      <c r="C231" s="1"/>
      <c r="D231" s="1">
        <v>83</v>
      </c>
      <c r="E231" s="1">
        <v>267</v>
      </c>
      <c r="F231" s="1" t="s">
        <v>242</v>
      </c>
      <c r="G231" s="1" t="s">
        <v>419</v>
      </c>
      <c r="H231" s="1" t="s">
        <v>419</v>
      </c>
      <c r="I231" s="1" t="s">
        <v>419</v>
      </c>
      <c r="J231" s="1" t="s">
        <v>419</v>
      </c>
      <c r="K231" s="19" t="s">
        <v>419</v>
      </c>
      <c r="L231" s="1" t="s">
        <v>419</v>
      </c>
      <c r="M231" s="1" t="s">
        <v>419</v>
      </c>
      <c r="N231" s="1">
        <v>500</v>
      </c>
      <c r="O231" s="1">
        <v>26735</v>
      </c>
      <c r="P231" s="1" t="s">
        <v>419</v>
      </c>
      <c r="Q231" s="1"/>
      <c r="R231" s="19" t="s">
        <v>419</v>
      </c>
      <c r="S231" s="19">
        <v>1929.6979865771812</v>
      </c>
      <c r="T231" s="18" t="s">
        <v>419</v>
      </c>
      <c r="U231" s="18" t="s">
        <v>419</v>
      </c>
      <c r="V231" s="18" cm="1">
        <f t="array" ref="V231">Table2[server charge]*'Asar-2081'!AI231/100</f>
        <v>120.95144756215949</v>
      </c>
      <c r="W231" s="18" cm="1">
        <f t="array" ref="W231">Table2[DT roll charge]*'Asar-2081'!AI231/100</f>
        <v>308.14800295411368</v>
      </c>
      <c r="X231" s="18" cm="1">
        <f t="array" ref="X231">Table2[sms charge]*'Asar-2081'!AI231/100</f>
        <v>284.23590177107474</v>
      </c>
      <c r="Y231" s="18" cm="1">
        <f t="array" ref="Y231">Table2[shipment sack]*'Asar-2081'!AI231/100</f>
        <v>312.45790620224534</v>
      </c>
      <c r="Z231" s="18" cm="1">
        <f t="array" ref="Z231">Table2[tape charge]*'Asar-2081'!AI231/100</f>
        <v>24.190289512431896</v>
      </c>
      <c r="AA231" s="18" cm="1">
        <f t="array" ref="AA231">Table2[cable tie]*'Asar-2081'!AI231/100</f>
        <v>25.399803988053492</v>
      </c>
      <c r="AB231" s="18" cm="1">
        <f t="array" ref="AB231">Table2[audit tax]*'Asar-2081'!AI231/100</f>
        <v>23.585532274621094</v>
      </c>
      <c r="AC231" s="18" cm="1">
        <f t="array" ref="AC231">Table2[wada tax]*'Asar-2081'!AI231/100</f>
        <v>7.9444942473745082</v>
      </c>
      <c r="AD231" s="18" cm="1">
        <f t="array" ref="AD231">Table2[2 wheeler pickup fuel]*'Asar-2081'!AI231/100</f>
        <v>420.60865889740955</v>
      </c>
      <c r="AE231" s="18" cm="1">
        <f t="array" ref="AE231">Table2[marker]*'Asar-2081'!AI231/100</f>
        <v>10.341348766564636</v>
      </c>
      <c r="AF231">
        <v>88</v>
      </c>
      <c r="AG231" s="1">
        <v>346</v>
      </c>
      <c r="AH231" s="1">
        <v>434</v>
      </c>
      <c r="AI231" cm="1">
        <f t="array" ref="AI231">'Asar-2081'!AH231/Table2[Total order]*100</f>
        <v>0.20158574593693246</v>
      </c>
      <c r="AJ231" t="str">
        <v xml:space="preserve"> </v>
      </c>
      <c r="AK231" t="s">
        <v>419</v>
      </c>
      <c r="AL231" s="18">
        <f t="shared" si="6"/>
        <v>30702.561372753229</v>
      </c>
      <c r="AM231" s="18">
        <v>106865</v>
      </c>
      <c r="AN231" s="18">
        <f t="shared" si="7"/>
        <v>76162.438627246767</v>
      </c>
    </row>
    <row r="232" spans="1:40">
      <c r="A232" s="1" t="s">
        <v>293</v>
      </c>
      <c r="B232" s="1"/>
      <c r="C232" s="1"/>
      <c r="D232" s="1"/>
      <c r="E232" s="1">
        <v>135</v>
      </c>
      <c r="F232" s="1" t="s">
        <v>57</v>
      </c>
      <c r="G232" s="1" t="s">
        <v>419</v>
      </c>
      <c r="H232" s="1" t="s">
        <v>419</v>
      </c>
      <c r="I232" s="1" t="s">
        <v>419</v>
      </c>
      <c r="J232" s="1" t="s">
        <v>485</v>
      </c>
      <c r="K232" s="19">
        <v>1036</v>
      </c>
      <c r="L232" s="1" t="s">
        <v>419</v>
      </c>
      <c r="M232" s="1">
        <v>1664</v>
      </c>
      <c r="N232" s="1">
        <v>681</v>
      </c>
      <c r="O232" s="1">
        <v>32850</v>
      </c>
      <c r="P232" s="1" t="s">
        <v>419</v>
      </c>
      <c r="Q232" s="1"/>
      <c r="R232" s="19" t="s">
        <v>419</v>
      </c>
      <c r="S232" s="19">
        <v>2566.5608465608466</v>
      </c>
      <c r="T232" s="18" t="s">
        <v>419</v>
      </c>
      <c r="U232" s="18" t="s">
        <v>419</v>
      </c>
      <c r="V232" s="18" cm="1">
        <f t="array" ref="V232">Table2[server charge]*'Asar-2081'!AI232/100</f>
        <v>201.77153925116002</v>
      </c>
      <c r="W232" s="18" cm="1">
        <f t="array" ref="W232">Table2[DT roll charge]*'Asar-2081'!AI232/100</f>
        <v>514.05335055018043</v>
      </c>
      <c r="X232" s="18" cm="1">
        <f t="array" ref="X232">Table2[sms charge]*'Asar-2081'!AI232/100</f>
        <v>474.16311724022603</v>
      </c>
      <c r="Y232" s="18" cm="1">
        <f t="array" ref="Y232">Table2[shipment sack]*'Asar-2081'!AI232/100</f>
        <v>521.24314306549672</v>
      </c>
      <c r="Z232" s="18" cm="1">
        <f t="array" ref="Z232">Table2[tape charge]*'Asar-2081'!AI232/100</f>
        <v>40.354307850232004</v>
      </c>
      <c r="AA232" s="18" cm="1">
        <f t="array" ref="AA232">Table2[cable tie]*'Asar-2081'!AI232/100</f>
        <v>42.372023242743609</v>
      </c>
      <c r="AB232" s="18" cm="1">
        <f t="array" ref="AB232">Table2[audit tax]*'Asar-2081'!AI232/100</f>
        <v>39.345450153976202</v>
      </c>
      <c r="AC232" s="18" cm="1">
        <f t="array" ref="AC232">Table2[wada tax]*'Asar-2081'!AI232/100</f>
        <v>13.253027269813694</v>
      </c>
      <c r="AD232" s="18" cm="1">
        <f t="array" ref="AD232">Table2[2 wheeler pickup fuel]*'Asar-2081'!AI232/100</f>
        <v>701.66052774590901</v>
      </c>
      <c r="AE232" s="18" cm="1">
        <f t="array" ref="AE232">Table2[marker]*'Asar-2081'!AI232/100</f>
        <v>17.251466605974183</v>
      </c>
      <c r="AF232">
        <v>146</v>
      </c>
      <c r="AG232" s="1">
        <v>578</v>
      </c>
      <c r="AH232" s="1">
        <v>724</v>
      </c>
      <c r="AI232" cm="1">
        <f t="array" ref="AI232">'Asar-2081'!AH232/Table2[Total order]*100</f>
        <v>0.33628589875193338</v>
      </c>
      <c r="AJ232" t="str">
        <v xml:space="preserve"> </v>
      </c>
      <c r="AK232" t="s">
        <v>419</v>
      </c>
      <c r="AL232" s="18">
        <f t="shared" si="6"/>
        <v>41363.028799536558</v>
      </c>
      <c r="AM232" s="18">
        <v>156658.38</v>
      </c>
      <c r="AN232" s="18">
        <f t="shared" si="7"/>
        <v>115295.35120046345</v>
      </c>
    </row>
    <row r="233" spans="1:40">
      <c r="A233" s="1" t="s">
        <v>57</v>
      </c>
      <c r="B233" s="1" t="s">
        <v>374</v>
      </c>
      <c r="C233" s="1">
        <v>135</v>
      </c>
      <c r="D233" s="1">
        <v>77</v>
      </c>
      <c r="E233" s="1">
        <v>26</v>
      </c>
      <c r="F233" s="1" t="s">
        <v>243</v>
      </c>
      <c r="G233" s="1" t="s">
        <v>419</v>
      </c>
      <c r="H233" s="1" t="s">
        <v>419</v>
      </c>
      <c r="I233" s="1" t="s">
        <v>419</v>
      </c>
      <c r="J233" s="1" t="s">
        <v>485</v>
      </c>
      <c r="K233" s="19" t="s">
        <v>419</v>
      </c>
      <c r="L233" s="1" t="s">
        <v>419</v>
      </c>
      <c r="M233" s="1" t="s">
        <v>419</v>
      </c>
      <c r="N233" s="1">
        <v>400</v>
      </c>
      <c r="O233" s="1">
        <v>27750</v>
      </c>
      <c r="P233" s="1">
        <v>9187.5</v>
      </c>
      <c r="Q233" s="1"/>
      <c r="R233" s="19" t="s">
        <v>419</v>
      </c>
      <c r="S233" s="19" t="s">
        <v>419</v>
      </c>
      <c r="T233" s="18" t="s">
        <v>419</v>
      </c>
      <c r="U233" s="18" t="s">
        <v>419</v>
      </c>
      <c r="V233" s="18" cm="1">
        <f t="array" ref="V233">Table2[server charge]*'Asar-2081'!AI233/100</f>
        <v>91.13162062863168</v>
      </c>
      <c r="W233" s="18" cm="1">
        <f t="array" ref="W233">Table2[DT roll charge]*'Asar-2081'!AI233/100</f>
        <v>232.17602987556492</v>
      </c>
      <c r="X233" s="18" cm="1">
        <f t="array" ref="X233">Table2[sms charge]*'Asar-2081'!AI233/100</f>
        <v>214.15930847728447</v>
      </c>
      <c r="Y233" s="18" cm="1">
        <f t="array" ref="Y233">Table2[shipment sack]*'Asar-2081'!AI233/100</f>
        <v>235.42335329063187</v>
      </c>
      <c r="Z233" s="18" cm="1">
        <f t="array" ref="Z233">Table2[tape charge]*'Asar-2081'!AI233/100</f>
        <v>18.226324125726336</v>
      </c>
      <c r="AA233" s="18" cm="1">
        <f t="array" ref="AA233">Table2[cable tie]*'Asar-2081'!AI233/100</f>
        <v>19.137640332012655</v>
      </c>
      <c r="AB233" s="18" cm="1">
        <f t="array" ref="AB233">Table2[audit tax]*'Asar-2081'!AI233/100</f>
        <v>17.770666022583178</v>
      </c>
      <c r="AC233" s="18" cm="1">
        <f t="array" ref="AC233">Table2[wada tax]*'Asar-2081'!AI233/100</f>
        <v>5.9858286149572901</v>
      </c>
      <c r="AD233" s="18" cm="1">
        <f t="array" ref="AD233">Table2[2 wheeler pickup fuel]*'Asar-2081'!AI233/100</f>
        <v>316.91021073606669</v>
      </c>
      <c r="AE233" s="18" cm="1">
        <f t="array" ref="AE233">Table2[marker]*'Asar-2081'!AI233/100</f>
        <v>7.7917535637480091</v>
      </c>
      <c r="AF233">
        <v>37</v>
      </c>
      <c r="AG233" s="1">
        <v>290</v>
      </c>
      <c r="AH233" s="1">
        <v>327</v>
      </c>
      <c r="AI233" cm="1">
        <f t="array" ref="AI233">'Asar-2081'!AH233/Table2[Total order]*100</f>
        <v>0.1518860343810528</v>
      </c>
      <c r="AJ233" t="str">
        <v xml:space="preserve"> </v>
      </c>
      <c r="AK233" t="s">
        <v>419</v>
      </c>
      <c r="AL233" s="18">
        <f t="shared" si="6"/>
        <v>38496.212735667184</v>
      </c>
      <c r="AM233" s="18">
        <v>81538.13</v>
      </c>
      <c r="AN233" s="18">
        <f t="shared" si="7"/>
        <v>43041.91726433282</v>
      </c>
    </row>
    <row r="234" spans="1:40">
      <c r="A234" s="1"/>
      <c r="B234" s="1" t="s">
        <v>374</v>
      </c>
      <c r="C234" s="1"/>
      <c r="D234" s="1">
        <v>77</v>
      </c>
      <c r="E234" s="1">
        <v>92</v>
      </c>
      <c r="F234" s="1" t="s">
        <v>244</v>
      </c>
      <c r="G234" s="1" t="s">
        <v>419</v>
      </c>
      <c r="H234" s="1" t="s">
        <v>419</v>
      </c>
      <c r="I234" s="1" t="s">
        <v>419</v>
      </c>
      <c r="J234" s="1" t="s">
        <v>485</v>
      </c>
      <c r="K234" s="19" t="s">
        <v>419</v>
      </c>
      <c r="L234" s="1" t="s">
        <v>419</v>
      </c>
      <c r="M234" s="1" t="s">
        <v>419</v>
      </c>
      <c r="N234" s="1">
        <v>400</v>
      </c>
      <c r="O234" s="1">
        <v>30000</v>
      </c>
      <c r="P234" s="1">
        <v>21375</v>
      </c>
      <c r="Q234" s="1"/>
      <c r="R234" s="19" t="s">
        <v>419</v>
      </c>
      <c r="S234" s="19" t="s">
        <v>419</v>
      </c>
      <c r="T234" s="18" t="s">
        <v>419</v>
      </c>
      <c r="U234" s="18" t="s">
        <v>419</v>
      </c>
      <c r="V234" s="18" cm="1">
        <f t="array" ref="V234">Table2[server charge]*'Asar-2081'!AI234/100</f>
        <v>92.803760456679981</v>
      </c>
      <c r="W234" s="18" cm="1">
        <f t="array" ref="W234">Table2[DT roll charge]*'Asar-2081'!AI234/100</f>
        <v>236.43614051548357</v>
      </c>
      <c r="X234" s="18" cm="1">
        <f t="array" ref="X234">Table2[sms charge]*'Asar-2081'!AI234/100</f>
        <v>218.08883707319794</v>
      </c>
      <c r="Y234" s="18" cm="1">
        <f t="array" ref="Y234">Table2[shipment sack]*'Asar-2081'!AI234/100</f>
        <v>239.74304784642325</v>
      </c>
      <c r="Z234" s="18" cm="1">
        <f t="array" ref="Z234">Table2[tape charge]*'Asar-2081'!AI234/100</f>
        <v>18.560752091335996</v>
      </c>
      <c r="AA234" s="18" cm="1">
        <f t="array" ref="AA234">Table2[cable tie]*'Asar-2081'!AI234/100</f>
        <v>19.488789695902792</v>
      </c>
      <c r="AB234" s="18" cm="1">
        <f t="array" ref="AB234">Table2[audit tax]*'Asar-2081'!AI234/100</f>
        <v>18.096733289052594</v>
      </c>
      <c r="AC234" s="18" cm="1">
        <f t="array" ref="AC234">Table2[wada tax]*'Asar-2081'!AI234/100</f>
        <v>6.0956603326629297</v>
      </c>
      <c r="AD234" s="18" cm="1">
        <f t="array" ref="AD234">Table2[2 wheeler pickup fuel]*'Asar-2081'!AI234/100</f>
        <v>322.7250769881046</v>
      </c>
      <c r="AE234" s="18" cm="1">
        <f t="array" ref="AE234">Table2[marker]*'Asar-2081'!AI234/100</f>
        <v>7.9347215190461373</v>
      </c>
      <c r="AF234">
        <v>29</v>
      </c>
      <c r="AG234" s="1">
        <v>304</v>
      </c>
      <c r="AH234" s="1">
        <v>333</v>
      </c>
      <c r="AI234" cm="1">
        <f t="array" ref="AI234">'Asar-2081'!AH234/Table2[Total order]*100</f>
        <v>0.15467293409446661</v>
      </c>
      <c r="AJ234" t="str">
        <v xml:space="preserve"> </v>
      </c>
      <c r="AK234" t="s">
        <v>419</v>
      </c>
      <c r="AL234" s="18">
        <f t="shared" si="6"/>
        <v>52954.973519807885</v>
      </c>
      <c r="AM234" s="18">
        <v>82033.75</v>
      </c>
      <c r="AN234" s="18">
        <f t="shared" si="7"/>
        <v>29078.776480192115</v>
      </c>
    </row>
    <row r="235" spans="1:40">
      <c r="A235" s="1"/>
      <c r="B235" s="1" t="s">
        <v>374</v>
      </c>
      <c r="C235" s="1"/>
      <c r="D235" s="1">
        <v>77</v>
      </c>
      <c r="E235" s="1">
        <v>313</v>
      </c>
      <c r="F235" s="1" t="s">
        <v>245</v>
      </c>
      <c r="G235" s="1" t="s">
        <v>419</v>
      </c>
      <c r="H235" s="1" t="s">
        <v>419</v>
      </c>
      <c r="I235" s="1" t="s">
        <v>419</v>
      </c>
      <c r="J235" s="1" t="s">
        <v>485</v>
      </c>
      <c r="K235" s="19" t="s">
        <v>419</v>
      </c>
      <c r="L235" s="1" t="s">
        <v>419</v>
      </c>
      <c r="M235" s="1" t="s">
        <v>419</v>
      </c>
      <c r="N235" s="1" t="s">
        <v>419</v>
      </c>
      <c r="O235" s="1">
        <v>7080</v>
      </c>
      <c r="P235" s="1" t="s">
        <v>419</v>
      </c>
      <c r="Q235" s="1"/>
      <c r="R235" s="19" t="s">
        <v>419</v>
      </c>
      <c r="S235" s="19">
        <v>350.95238095238096</v>
      </c>
      <c r="T235" s="18" t="s">
        <v>419</v>
      </c>
      <c r="U235" s="18" t="s">
        <v>419</v>
      </c>
      <c r="V235" s="18" cm="1">
        <f t="array" ref="V235">Table2[server charge]*'Asar-2081'!AI235/100</f>
        <v>27.590307162796744</v>
      </c>
      <c r="W235" s="18" cm="1">
        <f t="array" ref="W235">Table2[DT roll charge]*'Asar-2081'!AI235/100</f>
        <v>70.291825558657266</v>
      </c>
      <c r="X235" s="18" cm="1">
        <f t="array" ref="X235">Table2[sms charge]*'Asar-2081'!AI235/100</f>
        <v>64.837221832572354</v>
      </c>
      <c r="Y235" s="18" cm="1">
        <f t="array" ref="Y235">Table2[shipment sack]*'Asar-2081'!AI235/100</f>
        <v>71.274960170558245</v>
      </c>
      <c r="Z235" s="18" cm="1">
        <f t="array" ref="Z235">Table2[tape charge]*'Asar-2081'!AI235/100</f>
        <v>5.5180614325593487</v>
      </c>
      <c r="AA235" s="18" cm="1">
        <f t="array" ref="AA235">Table2[cable tie]*'Asar-2081'!AI235/100</f>
        <v>5.7939645041873167</v>
      </c>
      <c r="AB235" s="18" cm="1">
        <f t="array" ref="AB235">Table2[audit tax]*'Asar-2081'!AI235/100</f>
        <v>5.3801098967453651</v>
      </c>
      <c r="AC235" s="18" cm="1">
        <f t="array" ref="AC235">Table2[wada tax]*'Asar-2081'!AI235/100</f>
        <v>1.8122233421430329</v>
      </c>
      <c r="AD235" s="18" cm="1">
        <f t="array" ref="AD235">Table2[2 wheeler pickup fuel]*'Asar-2081'!AI235/100</f>
        <v>95.945293158625688</v>
      </c>
      <c r="AE235" s="18" cm="1">
        <f t="array" ref="AE235">Table2[marker]*'Asar-2081'!AI235/100</f>
        <v>2.3589712624191215</v>
      </c>
      <c r="AF235">
        <v>19</v>
      </c>
      <c r="AG235" s="1">
        <v>80</v>
      </c>
      <c r="AH235" s="1">
        <v>99</v>
      </c>
      <c r="AI235" cm="1">
        <f t="array" ref="AI235">'Asar-2081'!AH235/Table2[Total order]*100</f>
        <v>4.5983845271327907E-2</v>
      </c>
      <c r="AJ235" t="str">
        <v xml:space="preserve"> </v>
      </c>
      <c r="AK235" t="s">
        <v>419</v>
      </c>
      <c r="AL235" s="18">
        <f t="shared" si="6"/>
        <v>7781.7553192736432</v>
      </c>
      <c r="AM235" s="18">
        <v>24025</v>
      </c>
      <c r="AN235" s="18">
        <f t="shared" si="7"/>
        <v>16243.244680726357</v>
      </c>
    </row>
    <row r="236" spans="1:40">
      <c r="A236" s="1"/>
      <c r="B236" s="1" t="s">
        <v>374</v>
      </c>
      <c r="C236" s="1"/>
      <c r="D236" s="1">
        <v>77</v>
      </c>
      <c r="E236" s="1">
        <v>347</v>
      </c>
      <c r="F236" s="1" t="s">
        <v>246</v>
      </c>
      <c r="G236" s="1" t="s">
        <v>419</v>
      </c>
      <c r="H236" s="1" t="s">
        <v>419</v>
      </c>
      <c r="I236" s="1" t="s">
        <v>419</v>
      </c>
      <c r="J236" s="1" t="s">
        <v>485</v>
      </c>
      <c r="K236" s="19" t="s">
        <v>419</v>
      </c>
      <c r="L236" s="1" t="s">
        <v>419</v>
      </c>
      <c r="M236" s="1" t="s">
        <v>419</v>
      </c>
      <c r="N236" s="1" t="s">
        <v>419</v>
      </c>
      <c r="O236" s="1">
        <v>4980</v>
      </c>
      <c r="P236" s="1" t="s">
        <v>419</v>
      </c>
      <c r="Q236" s="1"/>
      <c r="R236" s="19" t="s">
        <v>419</v>
      </c>
      <c r="S236" s="19">
        <v>248.14814814814812</v>
      </c>
      <c r="T236" s="18" t="s">
        <v>419</v>
      </c>
      <c r="U236" s="18" t="s">
        <v>419</v>
      </c>
      <c r="V236" s="18" cm="1">
        <f t="array" ref="V236">Table2[server charge]*'Asar-2081'!AI236/100</f>
        <v>19.50829799389669</v>
      </c>
      <c r="W236" s="18" cm="1">
        <f t="array" ref="W236">Table2[DT roll charge]*'Asar-2081'!AI236/100</f>
        <v>49.701290799050604</v>
      </c>
      <c r="X236" s="18" cm="1">
        <f t="array" ref="X236">Table2[sms charge]*'Asar-2081'!AI236/100</f>
        <v>45.844500285657226</v>
      </c>
      <c r="Y236" s="18" cm="1">
        <f t="array" ref="Y236">Table2[shipment sack]*'Asar-2081'!AI236/100</f>
        <v>50.396436484233121</v>
      </c>
      <c r="Z236" s="18" cm="1">
        <f t="array" ref="Z236">Table2[tape charge]*'Asar-2081'!AI236/100</f>
        <v>3.9016595987793381</v>
      </c>
      <c r="AA236" s="18" cm="1">
        <f t="array" ref="AA236">Table2[cable tie]*'Asar-2081'!AI236/100</f>
        <v>4.0967425787183052</v>
      </c>
      <c r="AB236" s="18" cm="1">
        <f t="array" ref="AB236">Table2[audit tax]*'Asar-2081'!AI236/100</f>
        <v>3.8041181088098543</v>
      </c>
      <c r="AC236" s="18" cm="1">
        <f t="array" ref="AC236">Table2[wada tax]*'Asar-2081'!AI236/100</f>
        <v>1.2813700398991141</v>
      </c>
      <c r="AD236" s="18" cm="1">
        <f t="array" ref="AD236">Table2[2 wheeler pickup fuel]*'Asar-2081'!AI236/100</f>
        <v>67.840106273775746</v>
      </c>
      <c r="AE236" s="18" cm="1">
        <f t="array" ref="AE236">Table2[marker]*'Asar-2081'!AI236/100</f>
        <v>1.6679594784781671</v>
      </c>
      <c r="AF236">
        <v>2</v>
      </c>
      <c r="AG236" s="1">
        <v>68</v>
      </c>
      <c r="AH236" s="1">
        <v>70</v>
      </c>
      <c r="AI236" cm="1">
        <f t="array" ref="AI236">'Asar-2081'!AH236/Table2[Total order]*100</f>
        <v>3.2513829989827818E-2</v>
      </c>
      <c r="AJ236" t="str">
        <v xml:space="preserve"> </v>
      </c>
      <c r="AK236" t="s">
        <v>419</v>
      </c>
      <c r="AL236" s="18">
        <f t="shared" si="6"/>
        <v>5476.1906297894466</v>
      </c>
      <c r="AM236" s="18">
        <v>17000</v>
      </c>
      <c r="AN236" s="18">
        <f t="shared" si="7"/>
        <v>11523.809370210554</v>
      </c>
    </row>
    <row r="237" spans="1:40">
      <c r="A237" s="1"/>
      <c r="B237" s="1" t="s">
        <v>374</v>
      </c>
      <c r="C237" s="1"/>
      <c r="D237" s="1">
        <v>77</v>
      </c>
      <c r="E237" s="1">
        <v>332</v>
      </c>
      <c r="F237" s="1" t="s">
        <v>247</v>
      </c>
      <c r="G237" s="1" t="s">
        <v>419</v>
      </c>
      <c r="H237" s="1" t="s">
        <v>419</v>
      </c>
      <c r="I237" s="1" t="s">
        <v>419</v>
      </c>
      <c r="J237" s="1" t="s">
        <v>485</v>
      </c>
      <c r="K237" s="19" t="s">
        <v>419</v>
      </c>
      <c r="L237" s="1" t="s">
        <v>419</v>
      </c>
      <c r="M237" s="1" t="s">
        <v>419</v>
      </c>
      <c r="N237" s="1" t="s">
        <v>419</v>
      </c>
      <c r="O237" s="1">
        <v>3870</v>
      </c>
      <c r="P237" s="1" t="s">
        <v>419</v>
      </c>
      <c r="Q237" s="1"/>
      <c r="R237" s="19" t="s">
        <v>419</v>
      </c>
      <c r="S237" s="19">
        <v>184.33862433862436</v>
      </c>
      <c r="T237" s="18" t="s">
        <v>419</v>
      </c>
      <c r="U237" s="18" t="s">
        <v>419</v>
      </c>
      <c r="V237" s="18" cm="1">
        <f t="array" ref="V237">Table2[server charge]*'Asar-2081'!AI237/100</f>
        <v>14.491878509751828</v>
      </c>
      <c r="W237" s="18" cm="1">
        <f t="array" ref="W237">Table2[DT roll charge]*'Asar-2081'!AI237/100</f>
        <v>36.92095887929473</v>
      </c>
      <c r="X237" s="18" cm="1">
        <f t="array" ref="X237">Table2[sms charge]*'Asar-2081'!AI237/100</f>
        <v>34.055914497916795</v>
      </c>
      <c r="Y237" s="18" cm="1">
        <f t="array" ref="Y237">Table2[shipment sack]*'Asar-2081'!AI237/100</f>
        <v>37.43735281685889</v>
      </c>
      <c r="Z237" s="18" cm="1">
        <f t="array" ref="Z237">Table2[tape charge]*'Asar-2081'!AI237/100</f>
        <v>2.8983757019503655</v>
      </c>
      <c r="AA237" s="18" cm="1">
        <f t="array" ref="AA237">Table2[cable tie]*'Asar-2081'!AI237/100</f>
        <v>3.0432944870478837</v>
      </c>
      <c r="AB237" s="18" cm="1">
        <f t="array" ref="AB237">Table2[audit tax]*'Asar-2081'!AI237/100</f>
        <v>2.8259163094016064</v>
      </c>
      <c r="AC237" s="18" cm="1">
        <f t="array" ref="AC237">Table2[wada tax]*'Asar-2081'!AI237/100</f>
        <v>0.95187488678219923</v>
      </c>
      <c r="AD237" s="18" cm="1">
        <f t="array" ref="AD237">Table2[2 wheeler pickup fuel]*'Asar-2081'!AI237/100</f>
        <v>50.395507517661983</v>
      </c>
      <c r="AE237" s="18" cm="1">
        <f t="array" ref="AE237">Table2[marker]*'Asar-2081'!AI237/100</f>
        <v>1.2390556125837813</v>
      </c>
      <c r="AF237" t="s">
        <v>419</v>
      </c>
      <c r="AG237" s="1">
        <v>52</v>
      </c>
      <c r="AH237" s="1">
        <v>52</v>
      </c>
      <c r="AI237" cm="1">
        <f t="array" ref="AI237">'Asar-2081'!AH237/Table2[Total order]*100</f>
        <v>2.4153130849586379E-2</v>
      </c>
      <c r="AJ237" t="str">
        <v xml:space="preserve"> </v>
      </c>
      <c r="AK237" t="s">
        <v>419</v>
      </c>
      <c r="AL237" s="18">
        <f t="shared" si="6"/>
        <v>4238.5987535578752</v>
      </c>
      <c r="AM237" s="18">
        <v>12600</v>
      </c>
      <c r="AN237" s="18">
        <f t="shared" si="7"/>
        <v>8361.4012464421248</v>
      </c>
    </row>
    <row r="238" spans="1:40">
      <c r="A238" s="1" t="s">
        <v>293</v>
      </c>
      <c r="B238" s="1"/>
      <c r="C238" s="1"/>
      <c r="D238" s="1"/>
      <c r="E238" s="1">
        <v>139</v>
      </c>
      <c r="F238" s="1" t="s">
        <v>58</v>
      </c>
      <c r="G238" s="1" t="s">
        <v>422</v>
      </c>
      <c r="H238" s="1" t="s">
        <v>419</v>
      </c>
      <c r="I238" s="1" t="s">
        <v>419</v>
      </c>
      <c r="J238" s="1" t="s">
        <v>419</v>
      </c>
      <c r="K238" s="19">
        <v>1743.1499999999942</v>
      </c>
      <c r="L238" s="1">
        <v>4000</v>
      </c>
      <c r="M238" s="1">
        <v>400</v>
      </c>
      <c r="N238" s="1">
        <v>400</v>
      </c>
      <c r="O238" s="1">
        <v>49700</v>
      </c>
      <c r="P238" s="1">
        <v>700</v>
      </c>
      <c r="Q238" s="1"/>
      <c r="R238" s="19" t="s">
        <v>419</v>
      </c>
      <c r="S238" s="19" t="s">
        <v>419</v>
      </c>
      <c r="T238" s="18">
        <v>1651.3085233308818</v>
      </c>
      <c r="U238" s="18">
        <v>14934.850257416034</v>
      </c>
      <c r="V238" s="18" cm="1">
        <f t="array" ref="V238">Table2[server charge]*'Asar-2081'!AI238/100</f>
        <v>250.54228423590175</v>
      </c>
      <c r="W238" s="18" cm="1">
        <f t="array" ref="W238">Table2[DT roll charge]*'Asar-2081'!AI238/100</f>
        <v>638.30657754780691</v>
      </c>
      <c r="X238" s="18" cm="1">
        <f t="array" ref="X238">Table2[sms charge]*'Asar-2081'!AI238/100</f>
        <v>588.77436795436904</v>
      </c>
      <c r="Y238" s="18" cm="1">
        <f t="array" ref="Y238">Table2[shipment sack]*'Asar-2081'!AI238/100</f>
        <v>647.23423427607952</v>
      </c>
      <c r="Z238" s="18" cm="1">
        <f t="array" ref="Z238">Table2[tape charge]*'Asar-2081'!AI238/100</f>
        <v>50.108456847180349</v>
      </c>
      <c r="AA238" s="18" cm="1">
        <f t="array" ref="AA238">Table2[cable tie]*'Asar-2081'!AI238/100</f>
        <v>52.61387968953936</v>
      </c>
      <c r="AB238" s="18" cm="1">
        <f t="array" ref="AB238">Table2[audit tax]*'Asar-2081'!AI238/100</f>
        <v>48.855745426000837</v>
      </c>
      <c r="AC238" s="18" cm="1">
        <f t="array" ref="AC238">Table2[wada tax]*'Asar-2081'!AI238/100</f>
        <v>16.456452369561479</v>
      </c>
      <c r="AD238" s="18" cm="1">
        <f t="array" ref="AD238">Table2[2 wheeler pickup fuel]*'Asar-2081'!AI238/100</f>
        <v>871.26079343034826</v>
      </c>
      <c r="AE238" s="18" cm="1">
        <f t="array" ref="AE238">Table2[marker]*'Asar-2081'!AI238/100</f>
        <v>21.421365302169598</v>
      </c>
      <c r="AF238">
        <v>83</v>
      </c>
      <c r="AG238" s="1">
        <v>816</v>
      </c>
      <c r="AH238" s="1">
        <v>899</v>
      </c>
      <c r="AI238" cm="1">
        <f t="array" ref="AI238">'Asar-2081'!AH238/Table2[Total order]*100</f>
        <v>0.41757047372650291</v>
      </c>
      <c r="AJ238">
        <v>553</v>
      </c>
      <c r="AK238">
        <v>0.90381629484350745</v>
      </c>
      <c r="AL238" s="18">
        <f t="shared" si="6"/>
        <v>76714.882937825867</v>
      </c>
      <c r="AM238" s="18">
        <v>203205.75</v>
      </c>
      <c r="AN238" s="18">
        <f t="shared" si="7"/>
        <v>126490.86706217413</v>
      </c>
    </row>
    <row r="239" spans="1:40">
      <c r="A239" s="1" t="s">
        <v>58</v>
      </c>
      <c r="B239" s="1" t="s">
        <v>374</v>
      </c>
      <c r="C239" s="1">
        <v>139</v>
      </c>
      <c r="D239" s="1">
        <v>56</v>
      </c>
      <c r="E239" s="1">
        <v>260</v>
      </c>
      <c r="F239" s="1" t="s">
        <v>248</v>
      </c>
      <c r="G239" s="1" t="s">
        <v>422</v>
      </c>
      <c r="H239" s="1" t="s">
        <v>419</v>
      </c>
      <c r="I239" s="1" t="s">
        <v>419</v>
      </c>
      <c r="J239" s="1" t="s">
        <v>419</v>
      </c>
      <c r="K239" s="19" t="s">
        <v>419</v>
      </c>
      <c r="L239" s="1" t="s">
        <v>419</v>
      </c>
      <c r="M239" s="1" t="s">
        <v>419</v>
      </c>
      <c r="N239" s="1" t="s">
        <v>419</v>
      </c>
      <c r="O239" s="1">
        <v>31245</v>
      </c>
      <c r="P239" s="1" t="s">
        <v>419</v>
      </c>
      <c r="Q239" s="1"/>
      <c r="R239" s="19" t="s">
        <v>419</v>
      </c>
      <c r="S239" s="19" t="s">
        <v>419</v>
      </c>
      <c r="T239" s="18" t="s">
        <v>419</v>
      </c>
      <c r="U239" s="18" t="s">
        <v>419</v>
      </c>
      <c r="V239" s="18" cm="1">
        <f t="array" ref="V239">Table2[server charge]*'Asar-2081'!AI239/100</f>
        <v>112.8694383932594</v>
      </c>
      <c r="W239" s="18" cm="1">
        <f t="array" ref="W239">Table2[DT roll charge]*'Asar-2081'!AI239/100</f>
        <v>287.55746819450701</v>
      </c>
      <c r="X239" s="18" cm="1">
        <f t="array" ref="X239">Table2[sms charge]*'Asar-2081'!AI239/100</f>
        <v>265.24318022415963</v>
      </c>
      <c r="Y239" s="18" cm="1">
        <f t="array" ref="Y239">Table2[shipment sack]*'Asar-2081'!AI239/100</f>
        <v>291.57938251592014</v>
      </c>
      <c r="Z239" s="18" cm="1">
        <f t="array" ref="Z239">Table2[tape charge]*'Asar-2081'!AI239/100</f>
        <v>22.573887678651882</v>
      </c>
      <c r="AA239" s="18" cm="1">
        <f t="array" ref="AA239">Table2[cable tie]*'Asar-2081'!AI239/100</f>
        <v>23.702582062584479</v>
      </c>
      <c r="AB239" s="18" cm="1">
        <f t="array" ref="AB239">Table2[audit tax]*'Asar-2081'!AI239/100</f>
        <v>22.009540486685587</v>
      </c>
      <c r="AC239" s="18" cm="1">
        <f t="array" ref="AC239">Table2[wada tax]*'Asar-2081'!AI239/100</f>
        <v>7.4136409451305898</v>
      </c>
      <c r="AD239" s="18" cm="1">
        <f t="array" ref="AD239">Table2[2 wheeler pickup fuel]*'Asar-2081'!AI239/100</f>
        <v>392.5034720125596</v>
      </c>
      <c r="AE239" s="18" cm="1">
        <f t="array" ref="AE239">Table2[marker]*'Asar-2081'!AI239/100</f>
        <v>9.6503369826236796</v>
      </c>
      <c r="AF239">
        <v>33</v>
      </c>
      <c r="AG239" s="1">
        <v>372</v>
      </c>
      <c r="AH239" s="1">
        <v>405</v>
      </c>
      <c r="AI239" cm="1">
        <f t="array" ref="AI239">'Asar-2081'!AH239/Table2[Total order]*100</f>
        <v>0.18811573065543236</v>
      </c>
      <c r="AJ239" t="str">
        <v xml:space="preserve"> </v>
      </c>
      <c r="AK239" t="s">
        <v>419</v>
      </c>
      <c r="AL239" s="18">
        <f t="shared" si="6"/>
        <v>32680.102929496083</v>
      </c>
      <c r="AM239" s="18">
        <v>102277.5</v>
      </c>
      <c r="AN239" s="18">
        <f t="shared" si="7"/>
        <v>69597.39707050391</v>
      </c>
    </row>
    <row r="240" spans="1:40">
      <c r="A240" s="1"/>
      <c r="B240" s="1" t="s">
        <v>374</v>
      </c>
      <c r="C240" s="1"/>
      <c r="D240" s="1">
        <v>56</v>
      </c>
      <c r="E240" s="1">
        <v>107</v>
      </c>
      <c r="F240" s="1" t="s">
        <v>249</v>
      </c>
      <c r="G240" s="1" t="s">
        <v>422</v>
      </c>
      <c r="H240" s="1" t="s">
        <v>419</v>
      </c>
      <c r="I240" s="1" t="s">
        <v>419</v>
      </c>
      <c r="J240" s="1" t="s">
        <v>419</v>
      </c>
      <c r="K240" s="19">
        <v>615.55999999999767</v>
      </c>
      <c r="L240" s="1" t="s">
        <v>419</v>
      </c>
      <c r="M240" s="1">
        <v>100</v>
      </c>
      <c r="N240" s="1">
        <v>400</v>
      </c>
      <c r="O240" s="1">
        <v>55370</v>
      </c>
      <c r="P240" s="1" t="s">
        <v>419</v>
      </c>
      <c r="Q240" s="1"/>
      <c r="R240" s="19" t="s">
        <v>419</v>
      </c>
      <c r="S240" s="19" t="s">
        <v>419</v>
      </c>
      <c r="T240" s="18">
        <v>1197.422636267059</v>
      </c>
      <c r="U240" s="18">
        <v>10829.791958813434</v>
      </c>
      <c r="V240" s="18" cm="1">
        <f t="array" ref="V240">Table2[server charge]*'Asar-2081'!AI240/100</f>
        <v>277.29652148467432</v>
      </c>
      <c r="W240" s="18" cm="1">
        <f t="array" ref="W240">Table2[DT roll charge]*'Asar-2081'!AI240/100</f>
        <v>706.46834778650486</v>
      </c>
      <c r="X240" s="18" cm="1">
        <f t="array" ref="X240">Table2[sms charge]*'Asar-2081'!AI240/100</f>
        <v>651.64682548898475</v>
      </c>
      <c r="Y240" s="18" cm="1">
        <f t="array" ref="Y240">Table2[shipment sack]*'Asar-2081'!AI240/100</f>
        <v>716.34934716874204</v>
      </c>
      <c r="Z240" s="18" cm="1">
        <f t="array" ref="Z240">Table2[tape charge]*'Asar-2081'!AI240/100</f>
        <v>55.459304296934867</v>
      </c>
      <c r="AA240" s="18" cm="1">
        <f t="array" ref="AA240">Table2[cable tie]*'Asar-2081'!AI240/100</f>
        <v>58.232269511781617</v>
      </c>
      <c r="AB240" s="18" cm="1">
        <f t="array" ref="AB240">Table2[audit tax]*'Asar-2081'!AI240/100</f>
        <v>54.0728216895115</v>
      </c>
      <c r="AC240" s="18" cm="1">
        <f t="array" ref="AC240">Table2[wada tax]*'Asar-2081'!AI240/100</f>
        <v>18.213759852851695</v>
      </c>
      <c r="AD240" s="18" cm="1">
        <f t="array" ref="AD240">Table2[2 wheeler pickup fuel]*'Asar-2081'!AI240/100</f>
        <v>964.29865346295514</v>
      </c>
      <c r="AE240" s="18" cm="1">
        <f t="array" ref="AE240">Table2[marker]*'Asar-2081'!AI240/100</f>
        <v>23.708852586939656</v>
      </c>
      <c r="AF240">
        <v>71</v>
      </c>
      <c r="AG240" s="1">
        <v>924</v>
      </c>
      <c r="AH240" s="1">
        <v>995</v>
      </c>
      <c r="AI240" cm="1">
        <f t="array" ref="AI240">'Asar-2081'!AH240/Table2[Total order]*100</f>
        <v>0.46216086914112392</v>
      </c>
      <c r="AJ240">
        <v>401</v>
      </c>
      <c r="AK240">
        <v>0.65538939282503883</v>
      </c>
      <c r="AL240" s="18">
        <f t="shared" si="6"/>
        <v>72038.521298410371</v>
      </c>
      <c r="AM240" s="18">
        <v>200870</v>
      </c>
      <c r="AN240" s="18">
        <f t="shared" si="7"/>
        <v>128831.47870158963</v>
      </c>
    </row>
    <row r="241" spans="1:40">
      <c r="A241" s="1" t="s">
        <v>293</v>
      </c>
      <c r="B241" s="1"/>
      <c r="C241" s="1"/>
      <c r="D241" s="1"/>
      <c r="E241" s="1">
        <v>140</v>
      </c>
      <c r="F241" s="1" t="s">
        <v>59</v>
      </c>
      <c r="G241" s="1" t="s">
        <v>419</v>
      </c>
      <c r="H241" s="1" t="s">
        <v>419</v>
      </c>
      <c r="I241" s="1" t="s">
        <v>419</v>
      </c>
      <c r="J241" s="1" t="s">
        <v>419</v>
      </c>
      <c r="K241" s="19">
        <v>870.10000000000582</v>
      </c>
      <c r="L241" s="1">
        <v>3000</v>
      </c>
      <c r="M241" s="1">
        <v>300</v>
      </c>
      <c r="N241" s="1">
        <v>620</v>
      </c>
      <c r="O241" s="1">
        <v>36090</v>
      </c>
      <c r="P241" s="1">
        <v>6875</v>
      </c>
      <c r="Q241" s="1"/>
      <c r="R241" s="19" t="s">
        <v>419</v>
      </c>
      <c r="S241" s="19">
        <v>181.03837471783294</v>
      </c>
      <c r="T241" s="18">
        <v>1331.7967475688486</v>
      </c>
      <c r="U241" s="18">
        <v>12045.10527089973</v>
      </c>
      <c r="V241" s="18" cm="1">
        <f t="array" ref="V241">Table2[server charge]*'Asar-2081'!AI241/100</f>
        <v>223.5093570157878</v>
      </c>
      <c r="W241" s="18" cm="1">
        <f t="array" ref="W241">Table2[DT roll charge]*'Asar-2081'!AI241/100</f>
        <v>569.4347888691226</v>
      </c>
      <c r="X241" s="18" cm="1">
        <f t="array" ref="X241">Table2[sms charge]*'Asar-2081'!AI241/100</f>
        <v>525.2469889871013</v>
      </c>
      <c r="Y241" s="18" cm="1">
        <f t="array" ref="Y241">Table2[shipment sack]*'Asar-2081'!AI241/100</f>
        <v>577.39917229078515</v>
      </c>
      <c r="Z241" s="18" cm="1">
        <f t="array" ref="Z241">Table2[tape charge]*'Asar-2081'!AI241/100</f>
        <v>44.701871403157554</v>
      </c>
      <c r="AA241" s="18" cm="1">
        <f t="array" ref="AA241">Table2[cable tie]*'Asar-2081'!AI241/100</f>
        <v>46.936964973315433</v>
      </c>
      <c r="AB241" s="18" cm="1">
        <f t="array" ref="AB241">Table2[audit tax]*'Asar-2081'!AI241/100</f>
        <v>43.584324618078618</v>
      </c>
      <c r="AC241" s="18" cm="1">
        <f t="array" ref="AC241">Table2[wada tax]*'Asar-2081'!AI241/100</f>
        <v>14.680839599986996</v>
      </c>
      <c r="AD241" s="18" cm="1">
        <f t="array" ref="AD241">Table2[2 wheeler pickup fuel]*'Asar-2081'!AI241/100</f>
        <v>777.25378902240209</v>
      </c>
      <c r="AE241" s="18" cm="1">
        <f t="array" ref="AE241">Table2[marker]*'Asar-2081'!AI241/100</f>
        <v>19.110050024849855</v>
      </c>
      <c r="AF241">
        <v>66</v>
      </c>
      <c r="AG241" s="1">
        <v>736</v>
      </c>
      <c r="AH241" s="1">
        <v>802</v>
      </c>
      <c r="AI241" cm="1">
        <f t="array" ref="AI241">'Asar-2081'!AH241/Table2[Total order]*100</f>
        <v>0.37251559502631298</v>
      </c>
      <c r="AJ241">
        <v>446</v>
      </c>
      <c r="AK241">
        <v>0.72893683092261174</v>
      </c>
      <c r="AL241" s="18">
        <f t="shared" si="6"/>
        <v>64154.898539991009</v>
      </c>
      <c r="AM241" s="18">
        <v>186180.63</v>
      </c>
      <c r="AN241" s="18">
        <f t="shared" si="7"/>
        <v>122025.731460009</v>
      </c>
    </row>
    <row r="242" spans="1:40">
      <c r="A242" s="1" t="s">
        <v>59</v>
      </c>
      <c r="B242" s="1" t="s">
        <v>374</v>
      </c>
      <c r="C242" s="1">
        <v>140</v>
      </c>
      <c r="D242" s="1">
        <v>65</v>
      </c>
      <c r="E242" s="1">
        <v>256</v>
      </c>
      <c r="F242" s="1" t="s">
        <v>250</v>
      </c>
      <c r="G242" s="1" t="s">
        <v>419</v>
      </c>
      <c r="H242" s="1" t="s">
        <v>419</v>
      </c>
      <c r="I242" s="1" t="s">
        <v>419</v>
      </c>
      <c r="J242" s="1" t="s">
        <v>419</v>
      </c>
      <c r="K242" s="19" t="s">
        <v>419</v>
      </c>
      <c r="L242" s="1" t="s">
        <v>419</v>
      </c>
      <c r="M242" s="1" t="s">
        <v>419</v>
      </c>
      <c r="N242" s="1" t="s">
        <v>419</v>
      </c>
      <c r="O242" s="1">
        <v>5670</v>
      </c>
      <c r="P242" s="1" t="s">
        <v>419</v>
      </c>
      <c r="Q242" s="1"/>
      <c r="R242" s="19" t="s">
        <v>419</v>
      </c>
      <c r="S242" s="19">
        <v>18.961625282167045</v>
      </c>
      <c r="T242" s="18" t="s">
        <v>419</v>
      </c>
      <c r="U242" s="18" t="s">
        <v>419</v>
      </c>
      <c r="V242" s="18" cm="1">
        <f t="array" ref="V242">Table2[server charge]*'Asar-2081'!AI242/100</f>
        <v>23.409957592676029</v>
      </c>
      <c r="W242" s="18" cm="1">
        <f t="array" ref="W242">Table2[DT roll charge]*'Asar-2081'!AI242/100</f>
        <v>59.641548958860724</v>
      </c>
      <c r="X242" s="18" cm="1">
        <f t="array" ref="X242">Table2[sms charge]*'Asar-2081'!AI242/100</f>
        <v>55.013400342788671</v>
      </c>
      <c r="Y242" s="18" cm="1">
        <f t="array" ref="Y242">Table2[shipment sack]*'Asar-2081'!AI242/100</f>
        <v>60.475723781079743</v>
      </c>
      <c r="Z242" s="18" cm="1">
        <f t="array" ref="Z242">Table2[tape charge]*'Asar-2081'!AI242/100</f>
        <v>4.6819915185352059</v>
      </c>
      <c r="AA242" s="18" cm="1">
        <f t="array" ref="AA242">Table2[cable tie]*'Asar-2081'!AI242/100</f>
        <v>4.916091094461966</v>
      </c>
      <c r="AB242" s="18" cm="1">
        <f t="array" ref="AB242">Table2[audit tax]*'Asar-2081'!AI242/100</f>
        <v>4.5649417305718263</v>
      </c>
      <c r="AC242" s="18" cm="1">
        <f t="array" ref="AC242">Table2[wada tax]*'Asar-2081'!AI242/100</f>
        <v>1.537644047878937</v>
      </c>
      <c r="AD242" s="18" cm="1">
        <f t="array" ref="AD242">Table2[2 wheeler pickup fuel]*'Asar-2081'!AI242/100</f>
        <v>81.408127528530898</v>
      </c>
      <c r="AE242" s="18" cm="1">
        <f t="array" ref="AE242">Table2[marker]*'Asar-2081'!AI242/100</f>
        <v>2.0015513741738005</v>
      </c>
      <c r="AF242">
        <v>1</v>
      </c>
      <c r="AG242" s="1">
        <v>83</v>
      </c>
      <c r="AH242" s="1">
        <v>84</v>
      </c>
      <c r="AI242" cm="1">
        <f t="array" ref="AI242">'Asar-2081'!AH242/Table2[Total order]*100</f>
        <v>3.9016595987793383E-2</v>
      </c>
      <c r="AJ242" t="str">
        <v xml:space="preserve"> </v>
      </c>
      <c r="AK242" t="s">
        <v>419</v>
      </c>
      <c r="AL242" s="18">
        <f t="shared" si="6"/>
        <v>5986.6126032517241</v>
      </c>
      <c r="AM242" s="18">
        <v>21500</v>
      </c>
      <c r="AN242" s="18">
        <f t="shared" si="7"/>
        <v>15513.387396748276</v>
      </c>
    </row>
    <row r="243" spans="1:40">
      <c r="A243" s="1" t="s">
        <v>293</v>
      </c>
      <c r="B243" s="1"/>
      <c r="C243" s="1"/>
      <c r="D243" s="1"/>
      <c r="E243" s="1">
        <v>143</v>
      </c>
      <c r="F243" s="1" t="s">
        <v>60</v>
      </c>
      <c r="G243" s="1" t="s">
        <v>419</v>
      </c>
      <c r="H243" s="1" t="s">
        <v>470</v>
      </c>
      <c r="I243" s="1" t="s">
        <v>419</v>
      </c>
      <c r="J243" s="1" t="s">
        <v>419</v>
      </c>
      <c r="K243" s="19">
        <v>633.15000000000146</v>
      </c>
      <c r="L243" s="1">
        <v>2500</v>
      </c>
      <c r="M243" s="1">
        <v>300</v>
      </c>
      <c r="N243" s="1">
        <v>400</v>
      </c>
      <c r="O243" s="1">
        <v>26265</v>
      </c>
      <c r="P243" s="1">
        <v>500</v>
      </c>
      <c r="Q243" s="1"/>
      <c r="R243" s="19" t="s">
        <v>419</v>
      </c>
      <c r="S243" s="19">
        <v>1050.6433823529412</v>
      </c>
      <c r="T243" s="18" t="s">
        <v>419</v>
      </c>
      <c r="U243" s="18" t="s">
        <v>419</v>
      </c>
      <c r="V243" s="18" cm="1">
        <f t="array" ref="V243">Table2[server charge]*'Asar-2081'!AI243/100</f>
        <v>138.50891575666648</v>
      </c>
      <c r="W243" s="18" cm="1">
        <f t="array" ref="W243">Table2[DT roll charge]*'Asar-2081'!AI243/100</f>
        <v>352.8791646732592</v>
      </c>
      <c r="X243" s="18" cm="1">
        <f t="array" ref="X243">Table2[sms charge]*'Asar-2081'!AI243/100</f>
        <v>325.49595202816624</v>
      </c>
      <c r="Y243" s="18" cm="1">
        <f t="array" ref="Y243">Table2[shipment sack]*'Asar-2081'!AI243/100</f>
        <v>357.8146990380551</v>
      </c>
      <c r="Z243" s="18" cm="1">
        <f t="array" ref="Z243">Table2[tape charge]*'Asar-2081'!AI243/100</f>
        <v>27.701783151333299</v>
      </c>
      <c r="AA243" s="18" cm="1">
        <f t="array" ref="AA243">Table2[cable tie]*'Asar-2081'!AI243/100</f>
        <v>29.086872308899959</v>
      </c>
      <c r="AB243" s="18" cm="1">
        <f t="array" ref="AB243">Table2[audit tax]*'Asar-2081'!AI243/100</f>
        <v>27.009238572549965</v>
      </c>
      <c r="AC243" s="18" cm="1">
        <f t="array" ref="AC243">Table2[wada tax]*'Asar-2081'!AI243/100</f>
        <v>9.0977272832837102</v>
      </c>
      <c r="AD243" s="18" cm="1">
        <f t="array" ref="AD243">Table2[2 wheeler pickup fuel]*'Asar-2081'!AI243/100</f>
        <v>481.6647545438077</v>
      </c>
      <c r="AE243" s="18" cm="1">
        <f t="array" ref="AE243">Table2[marker]*'Asar-2081'!AI243/100</f>
        <v>11.842512297194984</v>
      </c>
      <c r="AF243">
        <v>106</v>
      </c>
      <c r="AG243" s="1">
        <v>391</v>
      </c>
      <c r="AH243" s="1">
        <v>497</v>
      </c>
      <c r="AI243" cm="1">
        <f t="array" ref="AI243">'Asar-2081'!AH243/Table2[Total order]*100</f>
        <v>0.23084819292777747</v>
      </c>
      <c r="AJ243" t="str">
        <v xml:space="preserve"> </v>
      </c>
      <c r="AK243" t="s">
        <v>419</v>
      </c>
      <c r="AL243" s="18">
        <f t="shared" si="6"/>
        <v>33409.895002006167</v>
      </c>
      <c r="AM243" s="18">
        <v>107143.75</v>
      </c>
      <c r="AN243" s="18">
        <f t="shared" si="7"/>
        <v>73733.854997993825</v>
      </c>
    </row>
    <row r="244" spans="1:40">
      <c r="A244" s="1" t="s">
        <v>60</v>
      </c>
      <c r="B244" s="1" t="s">
        <v>374</v>
      </c>
      <c r="C244" s="1">
        <v>143</v>
      </c>
      <c r="D244" s="1">
        <v>64</v>
      </c>
      <c r="E244" s="1">
        <v>133</v>
      </c>
      <c r="F244" s="1" t="s">
        <v>251</v>
      </c>
      <c r="G244" s="1" t="s">
        <v>419</v>
      </c>
      <c r="H244" s="1" t="s">
        <v>470</v>
      </c>
      <c r="I244" s="1" t="s">
        <v>419</v>
      </c>
      <c r="J244" s="1" t="s">
        <v>419</v>
      </c>
      <c r="K244" s="19" t="s">
        <v>419</v>
      </c>
      <c r="L244" s="1" t="s">
        <v>419</v>
      </c>
      <c r="M244" s="1" t="s">
        <v>419</v>
      </c>
      <c r="N244" s="1">
        <v>281</v>
      </c>
      <c r="O244" s="1">
        <v>27650</v>
      </c>
      <c r="P244" s="1" t="s">
        <v>419</v>
      </c>
      <c r="Q244" s="1"/>
      <c r="R244" s="19" t="s">
        <v>419</v>
      </c>
      <c r="S244" s="19" t="s">
        <v>419</v>
      </c>
      <c r="T244" s="18" t="s">
        <v>419</v>
      </c>
      <c r="U244" s="18" t="s">
        <v>419</v>
      </c>
      <c r="V244" s="18" cm="1">
        <f t="array" ref="V244">Table2[server charge]*'Asar-2081'!AI244/100</f>
        <v>102.27921948228693</v>
      </c>
      <c r="W244" s="18" cm="1">
        <f t="array" ref="W244">Table2[DT roll charge]*'Asar-2081'!AI244/100</f>
        <v>260.57676747502245</v>
      </c>
      <c r="X244" s="18" cm="1">
        <f t="array" ref="X244">Table2[sms charge]*'Asar-2081'!AI244/100</f>
        <v>240.35616578337428</v>
      </c>
      <c r="Y244" s="18" cm="1">
        <f t="array" ref="Y244">Table2[shipment sack]*'Asar-2081'!AI244/100</f>
        <v>264.2213169959079</v>
      </c>
      <c r="Z244" s="18" cm="1">
        <f t="array" ref="Z244">Table2[tape charge]*'Asar-2081'!AI244/100</f>
        <v>20.455843896457385</v>
      </c>
      <c r="AA244" s="18" cm="1">
        <f t="array" ref="AA244">Table2[cable tie]*'Asar-2081'!AI244/100</f>
        <v>21.478636091280254</v>
      </c>
      <c r="AB244" s="18" cm="1">
        <f t="array" ref="AB244">Table2[audit tax]*'Asar-2081'!AI244/100</f>
        <v>19.944447799045953</v>
      </c>
      <c r="AC244" s="18" cm="1">
        <f t="array" ref="AC244">Table2[wada tax]*'Asar-2081'!AI244/100</f>
        <v>6.7180400663282134</v>
      </c>
      <c r="AD244" s="18" cm="1">
        <f t="array" ref="AD244">Table2[2 wheeler pickup fuel]*'Asar-2081'!AI244/100</f>
        <v>355.67598574965285</v>
      </c>
      <c r="AE244" s="18" cm="1">
        <f t="array" ref="AE244">Table2[marker]*'Asar-2081'!AI244/100</f>
        <v>8.7448732657355315</v>
      </c>
      <c r="AF244">
        <v>73</v>
      </c>
      <c r="AG244" s="1">
        <v>294</v>
      </c>
      <c r="AH244" s="1">
        <v>367</v>
      </c>
      <c r="AI244" cm="1">
        <f t="array" ref="AI244">'Asar-2081'!AH244/Table2[Total order]*100</f>
        <v>0.17046536580381155</v>
      </c>
      <c r="AJ244" t="str">
        <v xml:space="preserve"> </v>
      </c>
      <c r="AK244" t="s">
        <v>419</v>
      </c>
      <c r="AL244" s="18">
        <f t="shared" si="6"/>
        <v>29231.451296605093</v>
      </c>
      <c r="AM244" s="18">
        <v>80194.63</v>
      </c>
      <c r="AN244" s="18">
        <f t="shared" si="7"/>
        <v>50963.178703394908</v>
      </c>
    </row>
    <row r="245" spans="1:40">
      <c r="A245" s="1"/>
      <c r="B245" s="1" t="s">
        <v>374</v>
      </c>
      <c r="C245" s="1"/>
      <c r="D245" s="1">
        <v>64</v>
      </c>
      <c r="E245" s="1">
        <v>190</v>
      </c>
      <c r="F245" s="1" t="s">
        <v>252</v>
      </c>
      <c r="G245" s="1" t="s">
        <v>419</v>
      </c>
      <c r="H245" s="1" t="s">
        <v>470</v>
      </c>
      <c r="I245" s="1" t="s">
        <v>419</v>
      </c>
      <c r="J245" s="1" t="s">
        <v>419</v>
      </c>
      <c r="K245" s="19" t="s">
        <v>419</v>
      </c>
      <c r="L245" s="1" t="s">
        <v>419</v>
      </c>
      <c r="M245" s="1" t="s">
        <v>419</v>
      </c>
      <c r="N245" s="1" t="s">
        <v>419</v>
      </c>
      <c r="O245" s="1">
        <v>11600</v>
      </c>
      <c r="P245" s="1" t="s">
        <v>419</v>
      </c>
      <c r="Q245" s="1"/>
      <c r="R245" s="19" t="s">
        <v>419</v>
      </c>
      <c r="S245" s="19" t="s">
        <v>419</v>
      </c>
      <c r="T245" s="18" t="s">
        <v>419</v>
      </c>
      <c r="U245" s="18" t="s">
        <v>419</v>
      </c>
      <c r="V245" s="18" cm="1">
        <f t="array" ref="V245">Table2[server charge]*'Asar-2081'!AI245/100</f>
        <v>37.901836102427858</v>
      </c>
      <c r="W245" s="18" cm="1">
        <f t="array" ref="W245">Table2[DT roll charge]*'Asar-2081'!AI245/100</f>
        <v>96.562507838155454</v>
      </c>
      <c r="X245" s="18" cm="1">
        <f t="array" ref="X245">Table2[sms charge]*'Asar-2081'!AI245/100</f>
        <v>89.069314840705459</v>
      </c>
      <c r="Y245" s="18" cm="1">
        <f t="array" ref="Y245">Table2[shipment sack]*'Asar-2081'!AI245/100</f>
        <v>97.913076597938641</v>
      </c>
      <c r="Z245" s="18" cm="1">
        <f t="array" ref="Z245">Table2[tape charge]*'Asar-2081'!AI245/100</f>
        <v>7.580367220485571</v>
      </c>
      <c r="AA245" s="18" cm="1">
        <f t="array" ref="AA245">Table2[cable tie]*'Asar-2081'!AI245/100</f>
        <v>7.9593855815098493</v>
      </c>
      <c r="AB245" s="18" cm="1">
        <f t="array" ref="AB245">Table2[audit tax]*'Asar-2081'!AI245/100</f>
        <v>7.3908580399734323</v>
      </c>
      <c r="AC245" s="18" cm="1">
        <f t="array" ref="AC245">Table2[wada tax]*'Asar-2081'!AI245/100</f>
        <v>2.4895189346611364</v>
      </c>
      <c r="AD245" s="18" cm="1">
        <f t="array" ref="AD245">Table2[2 wheeler pickup fuel]*'Asar-2081'!AI245/100</f>
        <v>131.80363504619288</v>
      </c>
      <c r="AE245" s="18" cm="1">
        <f t="array" ref="AE245">Table2[marker]*'Asar-2081'!AI245/100</f>
        <v>3.2406069867575815</v>
      </c>
      <c r="AF245">
        <v>19</v>
      </c>
      <c r="AG245" s="1">
        <v>117</v>
      </c>
      <c r="AH245" s="1">
        <v>136</v>
      </c>
      <c r="AI245" cm="1">
        <f t="array" ref="AI245">'Asar-2081'!AH245/Table2[Total order]*100</f>
        <v>6.3169726837379758E-2</v>
      </c>
      <c r="AJ245" t="str">
        <v xml:space="preserve"> </v>
      </c>
      <c r="AK245" t="s">
        <v>419</v>
      </c>
      <c r="AL245" s="18">
        <f t="shared" si="6"/>
        <v>12081.911107188809</v>
      </c>
      <c r="AM245" s="18">
        <v>33800</v>
      </c>
      <c r="AN245" s="18">
        <f t="shared" si="7"/>
        <v>21718.088892811189</v>
      </c>
    </row>
    <row r="246" spans="1:40">
      <c r="A246" s="1"/>
      <c r="B246" s="1" t="s">
        <v>374</v>
      </c>
      <c r="C246" s="1"/>
      <c r="D246" s="1">
        <v>64</v>
      </c>
      <c r="E246" s="1">
        <v>304</v>
      </c>
      <c r="F246" s="1" t="s">
        <v>253</v>
      </c>
      <c r="G246" s="1" t="s">
        <v>419</v>
      </c>
      <c r="H246" s="1" t="s">
        <v>470</v>
      </c>
      <c r="I246" s="1" t="s">
        <v>419</v>
      </c>
      <c r="J246" s="1" t="s">
        <v>419</v>
      </c>
      <c r="K246" s="19" t="s">
        <v>419</v>
      </c>
      <c r="L246" s="1" t="s">
        <v>419</v>
      </c>
      <c r="M246" s="1" t="s">
        <v>419</v>
      </c>
      <c r="N246" s="1" t="s">
        <v>419</v>
      </c>
      <c r="O246" s="1">
        <v>3500</v>
      </c>
      <c r="P246" s="1" t="s">
        <v>419</v>
      </c>
      <c r="Q246" s="1"/>
      <c r="R246" s="19" t="s">
        <v>419</v>
      </c>
      <c r="S246" s="19">
        <v>99.356617647058826</v>
      </c>
      <c r="T246" s="18" t="s">
        <v>419</v>
      </c>
      <c r="U246" s="18" t="s">
        <v>419</v>
      </c>
      <c r="V246" s="18" cm="1">
        <f t="array" ref="V246">Table2[server charge]*'Asar-2081'!AI246/100</f>
        <v>13.098428653044921</v>
      </c>
      <c r="W246" s="18" cm="1">
        <f t="array" ref="W246">Table2[DT roll charge]*'Asar-2081'!AI246/100</f>
        <v>33.370866679362543</v>
      </c>
      <c r="X246" s="18" cm="1">
        <f t="array" ref="X246">Table2[sms charge]*'Asar-2081'!AI246/100</f>
        <v>30.781307334655565</v>
      </c>
      <c r="Y246" s="18" cm="1">
        <f t="array" ref="Y246">Table2[shipment sack]*'Asar-2081'!AI246/100</f>
        <v>33.837607353699376</v>
      </c>
      <c r="Z246" s="18" cm="1">
        <f t="array" ref="Z246">Table2[tape charge]*'Asar-2081'!AI246/100</f>
        <v>2.619685730608984</v>
      </c>
      <c r="AA246" s="18" cm="1">
        <f t="array" ref="AA246">Table2[cable tie]*'Asar-2081'!AI246/100</f>
        <v>2.7506700171394334</v>
      </c>
      <c r="AB246" s="18" cm="1">
        <f t="array" ref="AB246">Table2[audit tax]*'Asar-2081'!AI246/100</f>
        <v>2.5541935873437596</v>
      </c>
      <c r="AC246" s="18" cm="1">
        <f t="array" ref="AC246">Table2[wada tax]*'Asar-2081'!AI246/100</f>
        <v>0.86034845536083393</v>
      </c>
      <c r="AD246" s="18" cm="1">
        <f t="array" ref="AD246">Table2[2 wheeler pickup fuel]*'Asar-2081'!AI246/100</f>
        <v>45.549785640963712</v>
      </c>
      <c r="AE246" s="18" cm="1">
        <f t="array" ref="AE246">Table2[marker]*'Asar-2081'!AI246/100</f>
        <v>1.1199156498353409</v>
      </c>
      <c r="AF246">
        <v>12</v>
      </c>
      <c r="AG246" s="1">
        <v>35</v>
      </c>
      <c r="AH246" s="1">
        <v>47</v>
      </c>
      <c r="AI246" cm="1">
        <f t="array" ref="AI246">'Asar-2081'!AH246/Table2[Total order]*100</f>
        <v>2.1830714421741535E-2</v>
      </c>
      <c r="AJ246" t="str">
        <v xml:space="preserve"> </v>
      </c>
      <c r="AK246" t="s">
        <v>419</v>
      </c>
      <c r="AL246" s="18">
        <f t="shared" si="6"/>
        <v>3765.8994267490739</v>
      </c>
      <c r="AM246" s="18">
        <v>12805</v>
      </c>
      <c r="AN246" s="18">
        <f t="shared" si="7"/>
        <v>9039.1005732509257</v>
      </c>
    </row>
    <row r="247" spans="1:40">
      <c r="A247" s="1" t="s">
        <v>293</v>
      </c>
      <c r="B247" s="1"/>
      <c r="C247" s="1"/>
      <c r="D247" s="1"/>
      <c r="E247" s="1">
        <v>144</v>
      </c>
      <c r="F247" s="1" t="s">
        <v>61</v>
      </c>
      <c r="G247" s="1" t="s">
        <v>419</v>
      </c>
      <c r="H247" s="1" t="s">
        <v>470</v>
      </c>
      <c r="I247" s="1" t="s">
        <v>419</v>
      </c>
      <c r="J247" s="1" t="s">
        <v>419</v>
      </c>
      <c r="K247" s="19">
        <v>818.4600000000064</v>
      </c>
      <c r="L247" s="1">
        <v>3300</v>
      </c>
      <c r="M247" s="1" t="s">
        <v>419</v>
      </c>
      <c r="N247" s="1">
        <v>400</v>
      </c>
      <c r="O247" s="1">
        <v>31675</v>
      </c>
      <c r="P247" s="1" t="s">
        <v>419</v>
      </c>
      <c r="Q247" s="1"/>
      <c r="R247" s="19" t="s">
        <v>419</v>
      </c>
      <c r="S247" s="19">
        <v>1000</v>
      </c>
      <c r="T247" s="18" t="s">
        <v>419</v>
      </c>
      <c r="U247" s="18" t="s">
        <v>419</v>
      </c>
      <c r="V247" s="18" cm="1">
        <f t="array" ref="V247">Table2[server charge]*'Asar-2081'!AI247/100</f>
        <v>136.00070601459407</v>
      </c>
      <c r="W247" s="18" cm="1">
        <f t="array" ref="W247">Table2[DT roll charge]*'Asar-2081'!AI247/100</f>
        <v>346.48899871338131</v>
      </c>
      <c r="X247" s="18" cm="1">
        <f t="array" ref="X247">Table2[sms charge]*'Asar-2081'!AI247/100</f>
        <v>319.60165913429609</v>
      </c>
      <c r="Y247" s="18" cm="1">
        <f t="array" ref="Y247">Table2[shipment sack]*'Asar-2081'!AI247/100</f>
        <v>351.33515720436799</v>
      </c>
      <c r="Z247" s="18" cm="1">
        <f t="array" ref="Z247">Table2[tape charge]*'Asar-2081'!AI247/100</f>
        <v>27.200141202918811</v>
      </c>
      <c r="AA247" s="18" cm="1">
        <f t="array" ref="AA247">Table2[cable tie]*'Asar-2081'!AI247/100</f>
        <v>28.560148263064754</v>
      </c>
      <c r="AB247" s="18" cm="1">
        <f t="array" ref="AB247">Table2[audit tax]*'Asar-2081'!AI247/100</f>
        <v>26.520137672845845</v>
      </c>
      <c r="AC247" s="18" cm="1">
        <f t="array" ref="AC247">Table2[wada tax]*'Asar-2081'!AI247/100</f>
        <v>8.9329797067252539</v>
      </c>
      <c r="AD247" s="18" cm="1">
        <f t="array" ref="AD247">Table2[2 wheeler pickup fuel]*'Asar-2081'!AI247/100</f>
        <v>472.94245516575086</v>
      </c>
      <c r="AE247" s="18" cm="1">
        <f t="array" ref="AE247">Table2[marker]*'Asar-2081'!AI247/100</f>
        <v>11.628060364247792</v>
      </c>
      <c r="AF247">
        <v>53</v>
      </c>
      <c r="AG247" s="1">
        <v>435</v>
      </c>
      <c r="AH247" s="1">
        <v>488</v>
      </c>
      <c r="AI247" cm="1">
        <f t="array" ref="AI247">'Asar-2081'!AH247/Table2[Total order]*100</f>
        <v>0.22666784335765677</v>
      </c>
      <c r="AJ247" t="str">
        <v xml:space="preserve"> </v>
      </c>
      <c r="AK247" t="s">
        <v>419</v>
      </c>
      <c r="AL247" s="18">
        <f t="shared" si="6"/>
        <v>38922.670443442199</v>
      </c>
      <c r="AM247" s="18">
        <v>122587.5</v>
      </c>
      <c r="AN247" s="18">
        <f t="shared" si="7"/>
        <v>83664.829556557801</v>
      </c>
    </row>
    <row r="248" spans="1:40">
      <c r="A248" s="1" t="s">
        <v>61</v>
      </c>
      <c r="B248" s="1" t="s">
        <v>374</v>
      </c>
      <c r="C248" s="1">
        <v>144</v>
      </c>
      <c r="D248" s="1">
        <v>93</v>
      </c>
      <c r="E248" s="1">
        <v>145</v>
      </c>
      <c r="F248" s="1" t="s">
        <v>254</v>
      </c>
      <c r="G248" s="1" t="s">
        <v>419</v>
      </c>
      <c r="H248" s="1" t="s">
        <v>470</v>
      </c>
      <c r="I248" s="1" t="s">
        <v>419</v>
      </c>
      <c r="J248" s="1" t="s">
        <v>419</v>
      </c>
      <c r="K248" s="19" t="s">
        <v>419</v>
      </c>
      <c r="L248" s="1" t="s">
        <v>419</v>
      </c>
      <c r="M248" s="1">
        <v>100</v>
      </c>
      <c r="N248" s="1">
        <v>300</v>
      </c>
      <c r="O248" s="1">
        <v>31750</v>
      </c>
      <c r="P248" s="1" t="s">
        <v>419</v>
      </c>
      <c r="Q248" s="1"/>
      <c r="R248" s="19" t="s">
        <v>419</v>
      </c>
      <c r="S248" s="19">
        <v>700</v>
      </c>
      <c r="T248" s="18" t="s">
        <v>419</v>
      </c>
      <c r="U248" s="18" t="s">
        <v>419</v>
      </c>
      <c r="V248" s="18" cm="1">
        <f t="array" ref="V248">Table2[server charge]*'Asar-2081'!AI248/100</f>
        <v>108.13170888045593</v>
      </c>
      <c r="W248" s="18" cm="1">
        <f t="array" ref="W248">Table2[DT roll charge]*'Asar-2081'!AI248/100</f>
        <v>275.48715471473758</v>
      </c>
      <c r="X248" s="18" cm="1">
        <f t="array" ref="X248">Table2[sms charge]*'Asar-2081'!AI248/100</f>
        <v>254.10951586907149</v>
      </c>
      <c r="Y248" s="18" cm="1">
        <f t="array" ref="Y248">Table2[shipment sack]*'Asar-2081'!AI248/100</f>
        <v>279.34024794117784</v>
      </c>
      <c r="Z248" s="18" cm="1">
        <f t="array" ref="Z248">Table2[tape charge]*'Asar-2081'!AI248/100</f>
        <v>21.626341776091191</v>
      </c>
      <c r="AA248" s="18" cm="1">
        <f t="array" ref="AA248">Table2[cable tie]*'Asar-2081'!AI248/100</f>
        <v>22.707658864895748</v>
      </c>
      <c r="AB248" s="18" cm="1">
        <f t="array" ref="AB248">Table2[audit tax]*'Asar-2081'!AI248/100</f>
        <v>21.085683231688908</v>
      </c>
      <c r="AC248" s="18" cm="1">
        <f t="array" ref="AC248">Table2[wada tax]*'Asar-2081'!AI248/100</f>
        <v>7.1024510782979471</v>
      </c>
      <c r="AD248" s="18" cm="1">
        <f t="array" ref="AD248">Table2[2 wheeler pickup fuel]*'Asar-2081'!AI248/100</f>
        <v>376.02801763178553</v>
      </c>
      <c r="AE248" s="18" cm="1">
        <f t="array" ref="AE248">Table2[marker]*'Asar-2081'!AI248/100</f>
        <v>9.2452611092789834</v>
      </c>
      <c r="AF248">
        <v>62</v>
      </c>
      <c r="AG248" s="1">
        <v>326</v>
      </c>
      <c r="AH248" s="1">
        <v>388</v>
      </c>
      <c r="AI248" cm="1">
        <f t="array" ref="AI248">'Asar-2081'!AH248/Table2[Total order]*100</f>
        <v>0.1802195148007599</v>
      </c>
      <c r="AJ248" t="str">
        <v xml:space="preserve"> </v>
      </c>
      <c r="AK248" t="s">
        <v>419</v>
      </c>
      <c r="AL248" s="18">
        <f t="shared" si="6"/>
        <v>34224.864041097469</v>
      </c>
      <c r="AM248" s="18">
        <v>95707.5</v>
      </c>
      <c r="AN248" s="18">
        <f t="shared" si="7"/>
        <v>61482.635958902531</v>
      </c>
    </row>
    <row r="249" spans="1:40">
      <c r="A249" s="1" t="s">
        <v>293</v>
      </c>
      <c r="B249" s="1"/>
      <c r="C249" s="1"/>
      <c r="D249" s="1"/>
      <c r="E249" s="1">
        <v>149</v>
      </c>
      <c r="F249" s="1" t="s">
        <v>62</v>
      </c>
      <c r="G249" s="1" t="s">
        <v>422</v>
      </c>
      <c r="H249" s="1" t="s">
        <v>419</v>
      </c>
      <c r="I249" s="1" t="s">
        <v>419</v>
      </c>
      <c r="J249" s="1" t="s">
        <v>419</v>
      </c>
      <c r="K249" s="19">
        <v>1196.6999999999971</v>
      </c>
      <c r="L249" s="1" t="s">
        <v>419</v>
      </c>
      <c r="M249" s="1">
        <v>2050</v>
      </c>
      <c r="N249" s="1">
        <v>600</v>
      </c>
      <c r="O249" s="1">
        <v>58885</v>
      </c>
      <c r="P249" s="1">
        <v>2387.5</v>
      </c>
      <c r="Q249" s="1"/>
      <c r="R249" s="19" t="s">
        <v>419</v>
      </c>
      <c r="S249" s="19" t="s">
        <v>419</v>
      </c>
      <c r="T249" s="18">
        <v>2950.2582659148484</v>
      </c>
      <c r="U249" s="18">
        <v>26682.878940916889</v>
      </c>
      <c r="V249" s="18" cm="1">
        <f t="array" ref="V249">Table2[server charge]*'Asar-2081'!AI249/100</f>
        <v>292.90315987979176</v>
      </c>
      <c r="W249" s="18" cm="1">
        <f t="array" ref="W249">Table2[DT roll charge]*'Asar-2081'!AI249/100</f>
        <v>746.22938042574549</v>
      </c>
      <c r="X249" s="18" cm="1">
        <f t="array" ref="X249">Table2[sms charge]*'Asar-2081'!AI249/100</f>
        <v>688.32242571751067</v>
      </c>
      <c r="Y249" s="18" cm="1">
        <f t="array" ref="Y249">Table2[shipment sack]*'Asar-2081'!AI249/100</f>
        <v>756.66649635612862</v>
      </c>
      <c r="Z249" s="18" cm="1">
        <f t="array" ref="Z249">Table2[tape charge]*'Asar-2081'!AI249/100</f>
        <v>58.580631975958347</v>
      </c>
      <c r="AA249" s="18" cm="1">
        <f t="array" ref="AA249">Table2[cable tie]*'Asar-2081'!AI249/100</f>
        <v>61.509663574756267</v>
      </c>
      <c r="AB249" s="18" cm="1">
        <f t="array" ref="AB249">Table2[audit tax]*'Asar-2081'!AI249/100</f>
        <v>57.116116176559387</v>
      </c>
      <c r="AC249" s="18" cm="1">
        <f t="array" ref="AC249">Table2[wada tax]*'Asar-2081'!AI249/100</f>
        <v>19.238855884770988</v>
      </c>
      <c r="AD249" s="18" cm="1">
        <f t="array" ref="AD249">Table2[2 wheeler pickup fuel]*'Asar-2081'!AI249/100</f>
        <v>1018.5707384819757</v>
      </c>
      <c r="AE249" s="18" cm="1">
        <f t="array" ref="AE249">Table2[marker]*'Asar-2081'!AI249/100</f>
        <v>25.043220169722193</v>
      </c>
      <c r="AF249">
        <v>125</v>
      </c>
      <c r="AG249" s="1">
        <v>926</v>
      </c>
      <c r="AH249" s="1">
        <v>1051</v>
      </c>
      <c r="AI249" cm="1">
        <f t="array" ref="AI249">'Asar-2081'!AH249/Table2[Total order]*100</f>
        <v>0.48817193313298624</v>
      </c>
      <c r="AJ249">
        <v>988</v>
      </c>
      <c r="AK249">
        <v>1.6147748631200456</v>
      </c>
      <c r="AL249" s="18">
        <f t="shared" si="6"/>
        <v>98476.517895474666</v>
      </c>
      <c r="AM249" s="18">
        <v>212740</v>
      </c>
      <c r="AN249" s="18">
        <f t="shared" si="7"/>
        <v>114263.48210452533</v>
      </c>
    </row>
    <row r="250" spans="1:40">
      <c r="A250" s="1" t="s">
        <v>62</v>
      </c>
      <c r="B250" s="1" t="s">
        <v>374</v>
      </c>
      <c r="C250" s="1">
        <v>149</v>
      </c>
      <c r="D250" s="1">
        <v>55</v>
      </c>
      <c r="E250" s="1">
        <v>27</v>
      </c>
      <c r="F250" s="1" t="s">
        <v>255</v>
      </c>
      <c r="G250" s="1" t="s">
        <v>422</v>
      </c>
      <c r="H250" s="1" t="s">
        <v>419</v>
      </c>
      <c r="I250" s="1" t="s">
        <v>419</v>
      </c>
      <c r="J250" s="1" t="s">
        <v>419</v>
      </c>
      <c r="K250" s="19" t="s">
        <v>419</v>
      </c>
      <c r="L250" s="1" t="s">
        <v>419</v>
      </c>
      <c r="M250" s="1" t="s">
        <v>419</v>
      </c>
      <c r="N250" s="1" t="s">
        <v>419</v>
      </c>
      <c r="O250" s="1">
        <v>52855</v>
      </c>
      <c r="P250" s="1">
        <v>1037.5</v>
      </c>
      <c r="Q250" s="1"/>
      <c r="R250" s="19" t="s">
        <v>419</v>
      </c>
      <c r="S250" s="19" t="s">
        <v>419</v>
      </c>
      <c r="T250" s="18" t="s">
        <v>419</v>
      </c>
      <c r="U250" s="18" t="s">
        <v>419</v>
      </c>
      <c r="V250" s="18" cm="1">
        <f t="array" ref="V250">Table2[server charge]*'Asar-2081'!AI250/100</f>
        <v>257.50953351943627</v>
      </c>
      <c r="W250" s="18" cm="1">
        <f t="array" ref="W250">Table2[DT roll charge]*'Asar-2081'!AI250/100</f>
        <v>656.05703854746787</v>
      </c>
      <c r="X250" s="18" cm="1">
        <f t="array" ref="X250">Table2[sms charge]*'Asar-2081'!AI250/100</f>
        <v>605.14740377067528</v>
      </c>
      <c r="Y250" s="18" cm="1">
        <f t="array" ref="Y250">Table2[shipment sack]*'Asar-2081'!AI250/100</f>
        <v>665.23296159187714</v>
      </c>
      <c r="Z250" s="18" cm="1">
        <f t="array" ref="Z250">Table2[tape charge]*'Asar-2081'!AI250/100</f>
        <v>51.501906703887251</v>
      </c>
      <c r="AA250" s="18" cm="1">
        <f t="array" ref="AA250">Table2[cable tie]*'Asar-2081'!AI250/100</f>
        <v>54.07700203908162</v>
      </c>
      <c r="AB250" s="18" cm="1">
        <f t="array" ref="AB250">Table2[audit tax]*'Asar-2081'!AI250/100</f>
        <v>50.21435903629007</v>
      </c>
      <c r="AC250" s="18" cm="1">
        <f t="array" ref="AC250">Table2[wada tax]*'Asar-2081'!AI250/100</f>
        <v>16.914084526668304</v>
      </c>
      <c r="AD250" s="18" cm="1">
        <f t="array" ref="AD250">Table2[2 wheeler pickup fuel]*'Asar-2081'!AI250/100</f>
        <v>895.48940281383966</v>
      </c>
      <c r="AE250" s="18" cm="1">
        <f t="array" ref="AE250">Table2[marker]*'Asar-2081'!AI250/100</f>
        <v>22.017065115911802</v>
      </c>
      <c r="AF250">
        <v>109</v>
      </c>
      <c r="AG250" s="1">
        <v>815</v>
      </c>
      <c r="AH250" s="1">
        <v>924</v>
      </c>
      <c r="AI250" cm="1">
        <f t="array" ref="AI250">'Asar-2081'!AH250/Table2[Total order]*100</f>
        <v>0.42918255586572712</v>
      </c>
      <c r="AJ250" t="str">
        <v xml:space="preserve"> </v>
      </c>
      <c r="AK250" t="s">
        <v>419</v>
      </c>
      <c r="AL250" s="18">
        <f t="shared" si="6"/>
        <v>57166.660757665137</v>
      </c>
      <c r="AM250" s="18">
        <v>187030</v>
      </c>
      <c r="AN250" s="18">
        <f t="shared" si="7"/>
        <v>129863.33924233486</v>
      </c>
    </row>
    <row r="251" spans="1:40">
      <c r="A251" s="1"/>
      <c r="B251" s="1" t="s">
        <v>374</v>
      </c>
      <c r="C251" s="1"/>
      <c r="D251" s="1">
        <v>55</v>
      </c>
      <c r="E251" s="1">
        <v>291</v>
      </c>
      <c r="F251" s="1" t="s">
        <v>256</v>
      </c>
      <c r="G251" s="1" t="s">
        <v>422</v>
      </c>
      <c r="H251" s="1" t="s">
        <v>419</v>
      </c>
      <c r="I251" s="1" t="s">
        <v>419</v>
      </c>
      <c r="J251" s="1" t="s">
        <v>419</v>
      </c>
      <c r="K251" s="19" t="s">
        <v>419</v>
      </c>
      <c r="L251" s="1" t="s">
        <v>419</v>
      </c>
      <c r="M251" s="1" t="s">
        <v>419</v>
      </c>
      <c r="N251" s="1" t="s">
        <v>419</v>
      </c>
      <c r="O251" s="1">
        <v>12730</v>
      </c>
      <c r="P251" s="1" t="s">
        <v>419</v>
      </c>
      <c r="Q251" s="1"/>
      <c r="R251" s="19" t="s">
        <v>419</v>
      </c>
      <c r="S251" s="19" t="s">
        <v>419</v>
      </c>
      <c r="T251" s="18" t="s">
        <v>419</v>
      </c>
      <c r="U251" s="18" t="s">
        <v>419</v>
      </c>
      <c r="V251" s="18" cm="1">
        <f t="array" ref="V251">Table2[server charge]*'Asar-2081'!AI251/100</f>
        <v>52.951094554862451</v>
      </c>
      <c r="W251" s="18" cm="1">
        <f t="array" ref="W251">Table2[DT roll charge]*'Asar-2081'!AI251/100</f>
        <v>134.90350359742305</v>
      </c>
      <c r="X251" s="18" cm="1">
        <f t="array" ref="X251">Table2[sms charge]*'Asar-2081'!AI251/100</f>
        <v>124.43507220392674</v>
      </c>
      <c r="Y251" s="18" cm="1">
        <f t="array" ref="Y251">Table2[shipment sack]*'Asar-2081'!AI251/100</f>
        <v>136.79032760006132</v>
      </c>
      <c r="Z251" s="18" cm="1">
        <f t="array" ref="Z251">Table2[tape charge]*'Asar-2081'!AI251/100</f>
        <v>10.590218910972489</v>
      </c>
      <c r="AA251" s="18" cm="1">
        <f t="array" ref="AA251">Table2[cable tie]*'Asar-2081'!AI251/100</f>
        <v>11.119729856521111</v>
      </c>
      <c r="AB251" s="18" cm="1">
        <f t="array" ref="AB251">Table2[audit tax]*'Asar-2081'!AI251/100</f>
        <v>10.325463438198176</v>
      </c>
      <c r="AC251" s="18" cm="1">
        <f t="array" ref="AC251">Table2[wada tax]*'Asar-2081'!AI251/100</f>
        <v>3.4780043940118817</v>
      </c>
      <c r="AD251" s="18" cm="1">
        <f t="array" ref="AD251">Table2[2 wheeler pickup fuel]*'Asar-2081'!AI251/100</f>
        <v>184.13743131453415</v>
      </c>
      <c r="AE251" s="18" cm="1">
        <f t="array" ref="AE251">Table2[marker]*'Asar-2081'!AI251/100</f>
        <v>4.5273185844407386</v>
      </c>
      <c r="AF251">
        <v>25</v>
      </c>
      <c r="AG251" s="1">
        <v>165</v>
      </c>
      <c r="AH251" s="1">
        <v>190</v>
      </c>
      <c r="AI251" cm="1">
        <f t="array" ref="AI251">'Asar-2081'!AH251/Table2[Total order]*100</f>
        <v>8.8251824258104072E-2</v>
      </c>
      <c r="AJ251" t="str">
        <v xml:space="preserve"> </v>
      </c>
      <c r="AK251" t="s">
        <v>419</v>
      </c>
      <c r="AL251" s="18">
        <f t="shared" si="6"/>
        <v>13403.25816445495</v>
      </c>
      <c r="AM251" s="18">
        <v>46275</v>
      </c>
      <c r="AN251" s="18">
        <f t="shared" si="7"/>
        <v>32871.74183554505</v>
      </c>
    </row>
    <row r="252" spans="1:40">
      <c r="A252" s="1" t="s">
        <v>293</v>
      </c>
      <c r="B252" s="1"/>
      <c r="C252" s="1"/>
      <c r="D252" s="1"/>
      <c r="E252" s="1">
        <v>161</v>
      </c>
      <c r="F252" s="1" t="s">
        <v>63</v>
      </c>
      <c r="G252" s="1" t="s">
        <v>422</v>
      </c>
      <c r="H252" s="1" t="s">
        <v>419</v>
      </c>
      <c r="I252" s="1" t="s">
        <v>419</v>
      </c>
      <c r="J252" s="1" t="s">
        <v>419</v>
      </c>
      <c r="K252" s="19">
        <v>609.40000000000146</v>
      </c>
      <c r="L252" s="1">
        <v>3500</v>
      </c>
      <c r="M252" s="1">
        <v>200</v>
      </c>
      <c r="N252" s="1">
        <v>400</v>
      </c>
      <c r="O252" s="1">
        <v>22350</v>
      </c>
      <c r="P252" s="1" t="s">
        <v>419</v>
      </c>
      <c r="Q252" s="1"/>
      <c r="R252" s="19" t="s">
        <v>419</v>
      </c>
      <c r="S252" s="19" t="s">
        <v>419</v>
      </c>
      <c r="T252" s="18">
        <v>836.10558143335777</v>
      </c>
      <c r="U252" s="18">
        <v>7561.9494974258387</v>
      </c>
      <c r="V252" s="18" cm="1">
        <f t="array" ref="V252">Table2[server charge]*'Asar-2081'!AI252/100</f>
        <v>94.754590256069648</v>
      </c>
      <c r="W252" s="18" cm="1">
        <f t="array" ref="W252">Table2[DT roll charge]*'Asar-2081'!AI252/100</f>
        <v>241.40626959538861</v>
      </c>
      <c r="X252" s="18" cm="1">
        <f t="array" ref="X252">Table2[sms charge]*'Asar-2081'!AI252/100</f>
        <v>222.67328710176363</v>
      </c>
      <c r="Y252" s="18" cm="1">
        <f t="array" ref="Y252">Table2[shipment sack]*'Asar-2081'!AI252/100</f>
        <v>244.78269149484655</v>
      </c>
      <c r="Z252" s="18" cm="1">
        <f t="array" ref="Z252">Table2[tape charge]*'Asar-2081'!AI252/100</f>
        <v>18.950918051213929</v>
      </c>
      <c r="AA252" s="18" cm="1">
        <f t="array" ref="AA252">Table2[cable tie]*'Asar-2081'!AI252/100</f>
        <v>19.898463953774623</v>
      </c>
      <c r="AB252" s="18" cm="1">
        <f t="array" ref="AB252">Table2[audit tax]*'Asar-2081'!AI252/100</f>
        <v>18.47714509993358</v>
      </c>
      <c r="AC252" s="18" cm="1">
        <f t="array" ref="AC252">Table2[wada tax]*'Asar-2081'!AI252/100</f>
        <v>6.223797336652841</v>
      </c>
      <c r="AD252" s="18" cm="1">
        <f t="array" ref="AD252">Table2[2 wheeler pickup fuel]*'Asar-2081'!AI252/100</f>
        <v>329.50908761548214</v>
      </c>
      <c r="AE252" s="18" cm="1">
        <f t="array" ref="AE252">Table2[marker]*'Asar-2081'!AI252/100</f>
        <v>8.101517466893954</v>
      </c>
      <c r="AF252">
        <v>30</v>
      </c>
      <c r="AG252" s="1">
        <v>310</v>
      </c>
      <c r="AH252" s="1">
        <v>340</v>
      </c>
      <c r="AI252" cm="1">
        <f t="array" ref="AI252">'Asar-2081'!AH252/Table2[Total order]*100</f>
        <v>0.1579243170934494</v>
      </c>
      <c r="AJ252">
        <v>280</v>
      </c>
      <c r="AK252">
        <v>0.45762850371823155</v>
      </c>
      <c r="AL252" s="18">
        <f t="shared" si="6"/>
        <v>36662.232846831212</v>
      </c>
      <c r="AM252" s="18">
        <v>74150</v>
      </c>
      <c r="AN252" s="18">
        <f t="shared" si="7"/>
        <v>37487.767153168788</v>
      </c>
    </row>
    <row r="253" spans="1:40">
      <c r="A253" s="1" t="s">
        <v>63</v>
      </c>
      <c r="B253" s="1" t="s">
        <v>374</v>
      </c>
      <c r="C253" s="1">
        <v>161</v>
      </c>
      <c r="D253" s="1">
        <v>98</v>
      </c>
      <c r="E253" s="1">
        <v>163</v>
      </c>
      <c r="F253" s="1" t="s">
        <v>257</v>
      </c>
      <c r="G253" s="1" t="s">
        <v>422</v>
      </c>
      <c r="H253" s="1" t="s">
        <v>419</v>
      </c>
      <c r="I253" s="1" t="s">
        <v>419</v>
      </c>
      <c r="J253" s="1" t="s">
        <v>419</v>
      </c>
      <c r="K253" s="19" t="s">
        <v>419</v>
      </c>
      <c r="L253" s="1" t="s">
        <v>419</v>
      </c>
      <c r="M253" s="1" t="s">
        <v>419</v>
      </c>
      <c r="N253" s="1" t="s">
        <v>419</v>
      </c>
      <c r="O253" s="1">
        <v>11800</v>
      </c>
      <c r="P253" s="1" t="s">
        <v>419</v>
      </c>
      <c r="Q253" s="1"/>
      <c r="R253" s="19" t="s">
        <v>419</v>
      </c>
      <c r="S253" s="19" t="s">
        <v>419</v>
      </c>
      <c r="T253" s="18" t="s">
        <v>419</v>
      </c>
      <c r="U253" s="18" t="s">
        <v>419</v>
      </c>
      <c r="V253" s="18" cm="1">
        <f t="array" ref="V253">Table2[server charge]*'Asar-2081'!AI253/100</f>
        <v>48.492055013400339</v>
      </c>
      <c r="W253" s="18" cm="1">
        <f t="array" ref="W253">Table2[DT roll charge]*'Asar-2081'!AI253/100</f>
        <v>123.54320855764004</v>
      </c>
      <c r="X253" s="18" cm="1">
        <f t="array" ref="X253">Table2[sms charge]*'Asar-2081'!AI253/100</f>
        <v>113.9563292814908</v>
      </c>
      <c r="Y253" s="18" cm="1">
        <f t="array" ref="Y253">Table2[shipment sack]*'Asar-2081'!AI253/100</f>
        <v>125.27114211795087</v>
      </c>
      <c r="Z253" s="18" cm="1">
        <f t="array" ref="Z253">Table2[tape charge]*'Asar-2081'!AI253/100</f>
        <v>9.6984110026800678</v>
      </c>
      <c r="AA253" s="18" cm="1">
        <f t="array" ref="AA253">Table2[cable tie]*'Asar-2081'!AI253/100</f>
        <v>10.183331552814071</v>
      </c>
      <c r="AB253" s="18" cm="1">
        <f t="array" ref="AB253">Table2[audit tax]*'Asar-2081'!AI253/100</f>
        <v>9.4559507276130663</v>
      </c>
      <c r="AC253" s="18" cm="1">
        <f t="array" ref="AC253">Table2[wada tax]*'Asar-2081'!AI253/100</f>
        <v>3.1851198134635119</v>
      </c>
      <c r="AD253" s="18" cm="1">
        <f t="array" ref="AD253">Table2[2 wheeler pickup fuel]*'Asar-2081'!AI253/100</f>
        <v>168.63112130909968</v>
      </c>
      <c r="AE253" s="18" cm="1">
        <f t="array" ref="AE253">Table2[marker]*'Asar-2081'!AI253/100</f>
        <v>4.1460707036457292</v>
      </c>
      <c r="AF253">
        <v>15</v>
      </c>
      <c r="AG253" s="1">
        <v>159</v>
      </c>
      <c r="AH253" s="1">
        <v>174</v>
      </c>
      <c r="AI253" cm="1">
        <f t="array" ref="AI253">'Asar-2081'!AH253/Table2[Total order]*100</f>
        <v>8.0820091689000562E-2</v>
      </c>
      <c r="AJ253" t="str">
        <v xml:space="preserve"> </v>
      </c>
      <c r="AK253" t="s">
        <v>419</v>
      </c>
      <c r="AL253" s="18">
        <f t="shared" si="6"/>
        <v>12416.562740079798</v>
      </c>
      <c r="AM253" s="18">
        <v>34880</v>
      </c>
      <c r="AN253" s="18">
        <f t="shared" si="7"/>
        <v>22463.437259920203</v>
      </c>
    </row>
    <row r="254" spans="1:40">
      <c r="A254" s="1"/>
      <c r="B254" s="1" t="s">
        <v>374</v>
      </c>
      <c r="C254" s="1"/>
      <c r="D254" s="1">
        <v>98</v>
      </c>
      <c r="E254" s="1">
        <v>166</v>
      </c>
      <c r="F254" s="1" t="s">
        <v>258</v>
      </c>
      <c r="G254" s="1" t="s">
        <v>422</v>
      </c>
      <c r="H254" s="1" t="s">
        <v>419</v>
      </c>
      <c r="I254" s="1" t="s">
        <v>419</v>
      </c>
      <c r="J254" s="1" t="s">
        <v>419</v>
      </c>
      <c r="K254" s="19" t="s">
        <v>419</v>
      </c>
      <c r="L254" s="1" t="s">
        <v>419</v>
      </c>
      <c r="M254" s="1" t="s">
        <v>419</v>
      </c>
      <c r="N254" s="1" t="s">
        <v>419</v>
      </c>
      <c r="O254" s="1">
        <v>8900</v>
      </c>
      <c r="P254" s="1" t="s">
        <v>419</v>
      </c>
      <c r="Q254" s="1"/>
      <c r="R254" s="19" t="s">
        <v>419</v>
      </c>
      <c r="S254" s="19" t="s">
        <v>419</v>
      </c>
      <c r="T254" s="18" t="s">
        <v>419</v>
      </c>
      <c r="U254" s="18" t="s">
        <v>419</v>
      </c>
      <c r="V254" s="18" cm="1">
        <f t="array" ref="V254">Table2[server charge]*'Asar-2081'!AI254/100</f>
        <v>36.787076217062328</v>
      </c>
      <c r="W254" s="18" cm="1">
        <f t="array" ref="W254">Table2[DT roll charge]*'Asar-2081'!AI254/100</f>
        <v>93.722434078209702</v>
      </c>
      <c r="X254" s="18" cm="1">
        <f t="array" ref="X254">Table2[sms charge]*'Asar-2081'!AI254/100</f>
        <v>86.449629110096467</v>
      </c>
      <c r="Y254" s="18" cm="1">
        <f t="array" ref="Y254">Table2[shipment sack]*'Asar-2081'!AI254/100</f>
        <v>95.033280227411012</v>
      </c>
      <c r="Z254" s="18" cm="1">
        <f t="array" ref="Z254">Table2[tape charge]*'Asar-2081'!AI254/100</f>
        <v>7.3574152434124649</v>
      </c>
      <c r="AA254" s="18" cm="1">
        <f t="array" ref="AA254">Table2[cable tie]*'Asar-2081'!AI254/100</f>
        <v>7.7252860055830892</v>
      </c>
      <c r="AB254" s="18" cm="1">
        <f t="array" ref="AB254">Table2[audit tax]*'Asar-2081'!AI254/100</f>
        <v>7.1734798623271532</v>
      </c>
      <c r="AC254" s="18" cm="1">
        <f t="array" ref="AC254">Table2[wada tax]*'Asar-2081'!AI254/100</f>
        <v>2.4162977895240441</v>
      </c>
      <c r="AD254" s="18" cm="1">
        <f t="array" ref="AD254">Table2[2 wheeler pickup fuel]*'Asar-2081'!AI254/100</f>
        <v>127.92705754483424</v>
      </c>
      <c r="AE254" s="18" cm="1">
        <f t="array" ref="AE254">Table2[marker]*'Asar-2081'!AI254/100</f>
        <v>3.1452950165588289</v>
      </c>
      <c r="AF254">
        <v>11</v>
      </c>
      <c r="AG254" s="1">
        <v>121</v>
      </c>
      <c r="AH254" s="1">
        <v>132</v>
      </c>
      <c r="AI254" cm="1">
        <f t="array" ref="AI254">'Asar-2081'!AH254/Table2[Total order]*100</f>
        <v>6.1311793695103881E-2</v>
      </c>
      <c r="AJ254" t="str">
        <v xml:space="preserve"> </v>
      </c>
      <c r="AK254" t="s">
        <v>419</v>
      </c>
      <c r="AL254" s="18">
        <f t="shared" si="6"/>
        <v>9367.7372510950208</v>
      </c>
      <c r="AM254" s="18">
        <v>26520</v>
      </c>
      <c r="AN254" s="18">
        <f t="shared" si="7"/>
        <v>17152.262748904977</v>
      </c>
    </row>
    <row r="255" spans="1:40">
      <c r="A255" s="1" t="s">
        <v>293</v>
      </c>
      <c r="B255" s="1"/>
      <c r="C255" s="1"/>
      <c r="D255" s="1"/>
      <c r="E255" s="1">
        <v>165</v>
      </c>
      <c r="F255" s="1" t="s">
        <v>64</v>
      </c>
      <c r="G255" s="1" t="s">
        <v>419</v>
      </c>
      <c r="H255" s="1" t="s">
        <v>470</v>
      </c>
      <c r="I255" s="1" t="s">
        <v>419</v>
      </c>
      <c r="J255" s="1" t="s">
        <v>419</v>
      </c>
      <c r="K255" s="19">
        <v>707.5</v>
      </c>
      <c r="L255" s="1">
        <v>3000</v>
      </c>
      <c r="M255" s="1" t="s">
        <v>419</v>
      </c>
      <c r="N255" s="1">
        <v>681</v>
      </c>
      <c r="O255" s="1">
        <v>19550</v>
      </c>
      <c r="P255" s="1" t="s">
        <v>419</v>
      </c>
      <c r="Q255" s="1"/>
      <c r="R255" s="19" t="s">
        <v>419</v>
      </c>
      <c r="S255" s="19">
        <v>1100</v>
      </c>
      <c r="T255" s="18" t="s">
        <v>419</v>
      </c>
      <c r="U255" s="18" t="s">
        <v>419</v>
      </c>
      <c r="V255" s="18" cm="1">
        <f t="array" ref="V255">Table2[server charge]*'Asar-2081'!AI255/100</f>
        <v>108.6890888231387</v>
      </c>
      <c r="W255" s="18" cm="1">
        <f t="array" ref="W255">Table2[DT roll charge]*'Asar-2081'!AI255/100</f>
        <v>276.90719159471047</v>
      </c>
      <c r="X255" s="18" cm="1">
        <f t="array" ref="X255">Table2[sms charge]*'Asar-2081'!AI255/100</f>
        <v>255.41935873437598</v>
      </c>
      <c r="Y255" s="18" cm="1">
        <f t="array" ref="Y255">Table2[shipment sack]*'Asar-2081'!AI255/100</f>
        <v>280.78014612644165</v>
      </c>
      <c r="Z255" s="18" cm="1">
        <f t="array" ref="Z255">Table2[tape charge]*'Asar-2081'!AI255/100</f>
        <v>21.737817764627742</v>
      </c>
      <c r="AA255" s="18" cm="1">
        <f t="array" ref="AA255">Table2[cable tie]*'Asar-2081'!AI255/100</f>
        <v>22.82470865285913</v>
      </c>
      <c r="AB255" s="18" cm="1">
        <f t="array" ref="AB255">Table2[audit tax]*'Asar-2081'!AI255/100</f>
        <v>21.194372320512048</v>
      </c>
      <c r="AC255" s="18" cm="1">
        <f t="array" ref="AC255">Table2[wada tax]*'Asar-2081'!AI255/100</f>
        <v>7.1390616508664939</v>
      </c>
      <c r="AD255" s="18" cm="1">
        <f t="array" ref="AD255">Table2[2 wheeler pickup fuel]*'Asar-2081'!AI255/100</f>
        <v>377.96630638246484</v>
      </c>
      <c r="AE255" s="18" cm="1">
        <f t="array" ref="AE255">Table2[marker]*'Asar-2081'!AI255/100</f>
        <v>9.2929170943783603</v>
      </c>
      <c r="AF255">
        <v>65</v>
      </c>
      <c r="AG255" s="1">
        <v>325</v>
      </c>
      <c r="AH255" s="1">
        <v>390</v>
      </c>
      <c r="AI255" cm="1">
        <f t="array" ref="AI255">'Asar-2081'!AH255/Table2[Total order]*100</f>
        <v>0.18114848137189785</v>
      </c>
      <c r="AJ255" t="str">
        <v xml:space="preserve"> </v>
      </c>
      <c r="AK255" t="s">
        <v>419</v>
      </c>
      <c r="AL255" s="18">
        <f t="shared" si="6"/>
        <v>26420.450969144378</v>
      </c>
      <c r="AM255" s="18">
        <v>117770</v>
      </c>
      <c r="AN255" s="18">
        <f t="shared" si="7"/>
        <v>91349.549030855618</v>
      </c>
    </row>
    <row r="256" spans="1:40">
      <c r="A256" s="1" t="s">
        <v>64</v>
      </c>
      <c r="B256" s="1" t="s">
        <v>374</v>
      </c>
      <c r="C256" s="1">
        <v>165</v>
      </c>
      <c r="D256" s="1">
        <v>76</v>
      </c>
      <c r="E256" s="1">
        <v>153</v>
      </c>
      <c r="F256" s="1" t="s">
        <v>259</v>
      </c>
      <c r="G256" s="1" t="s">
        <v>419</v>
      </c>
      <c r="H256" s="1" t="s">
        <v>470</v>
      </c>
      <c r="I256" s="1" t="s">
        <v>419</v>
      </c>
      <c r="J256" s="1" t="s">
        <v>419</v>
      </c>
      <c r="K256" s="19" t="s">
        <v>419</v>
      </c>
      <c r="L256" s="1" t="s">
        <v>419</v>
      </c>
      <c r="M256" s="1" t="s">
        <v>419</v>
      </c>
      <c r="N256" s="1" t="s">
        <v>419</v>
      </c>
      <c r="O256" s="1">
        <v>36050</v>
      </c>
      <c r="P256" s="1" t="s">
        <v>419</v>
      </c>
      <c r="Q256" s="1"/>
      <c r="R256" s="19" t="s">
        <v>419</v>
      </c>
      <c r="S256" s="19">
        <v>900</v>
      </c>
      <c r="T256" s="18" t="s">
        <v>419</v>
      </c>
      <c r="U256" s="18" t="s">
        <v>419</v>
      </c>
      <c r="V256" s="18" cm="1">
        <f t="array" ref="V256">Table2[server charge]*'Asar-2081'!AI256/100</f>
        <v>117.3284779347215</v>
      </c>
      <c r="W256" s="18" cm="1">
        <f t="array" ref="W256">Table2[DT roll charge]*'Asar-2081'!AI256/100</f>
        <v>298.91776323428996</v>
      </c>
      <c r="X256" s="18" cm="1">
        <f t="array" ref="X256">Table2[sms charge]*'Asar-2081'!AI256/100</f>
        <v>275.72192314659554</v>
      </c>
      <c r="Y256" s="18" cm="1">
        <f t="array" ref="Y256">Table2[shipment sack]*'Asar-2081'!AI256/100</f>
        <v>303.09856799803055</v>
      </c>
      <c r="Z256" s="18" cm="1">
        <f t="array" ref="Z256">Table2[tape charge]*'Asar-2081'!AI256/100</f>
        <v>23.465695586944303</v>
      </c>
      <c r="AA256" s="18" cm="1">
        <f t="array" ref="AA256">Table2[cable tie]*'Asar-2081'!AI256/100</f>
        <v>24.638980366291516</v>
      </c>
      <c r="AB256" s="18" cm="1">
        <f t="array" ref="AB256">Table2[audit tax]*'Asar-2081'!AI256/100</f>
        <v>22.879053197270693</v>
      </c>
      <c r="AC256" s="18" cm="1">
        <f t="array" ref="AC256">Table2[wada tax]*'Asar-2081'!AI256/100</f>
        <v>7.7065255256789582</v>
      </c>
      <c r="AD256" s="18" cm="1">
        <f t="array" ref="AD256">Table2[2 wheeler pickup fuel]*'Asar-2081'!AI256/100</f>
        <v>408.00978201799398</v>
      </c>
      <c r="AE256" s="18" cm="1">
        <f t="array" ref="AE256">Table2[marker]*'Asar-2081'!AI256/100</f>
        <v>10.031584863418688</v>
      </c>
      <c r="AF256">
        <v>55</v>
      </c>
      <c r="AG256" s="1">
        <v>366</v>
      </c>
      <c r="AH256" s="1">
        <v>421</v>
      </c>
      <c r="AI256" cm="1">
        <f t="array" ref="AI256">'Asar-2081'!AH256/Table2[Total order]*100</f>
        <v>0.19554746322453584</v>
      </c>
      <c r="AJ256" t="str">
        <v xml:space="preserve"> </v>
      </c>
      <c r="AK256" t="s">
        <v>419</v>
      </c>
      <c r="AL256" s="18">
        <f t="shared" si="6"/>
        <v>38441.798353871236</v>
      </c>
      <c r="AM256" s="18">
        <v>127060</v>
      </c>
      <c r="AN256" s="18">
        <f t="shared" si="7"/>
        <v>88618.201646128757</v>
      </c>
    </row>
    <row r="257" spans="1:40">
      <c r="A257" s="1"/>
      <c r="B257" s="1" t="s">
        <v>374</v>
      </c>
      <c r="C257" s="1"/>
      <c r="D257" s="1">
        <v>76</v>
      </c>
      <c r="E257" s="1">
        <v>196</v>
      </c>
      <c r="F257" s="1" t="s">
        <v>260</v>
      </c>
      <c r="G257" s="1" t="s">
        <v>419</v>
      </c>
      <c r="H257" s="1" t="s">
        <v>470</v>
      </c>
      <c r="I257" s="1" t="s">
        <v>419</v>
      </c>
      <c r="J257" s="1" t="s">
        <v>419</v>
      </c>
      <c r="K257" s="19" t="s">
        <v>419</v>
      </c>
      <c r="L257" s="1" t="s">
        <v>419</v>
      </c>
      <c r="M257" s="1" t="s">
        <v>419</v>
      </c>
      <c r="N257" s="1">
        <v>281</v>
      </c>
      <c r="O257" s="1">
        <v>38050</v>
      </c>
      <c r="P257" s="1" t="s">
        <v>419</v>
      </c>
      <c r="Q257" s="1"/>
      <c r="R257" s="19" t="s">
        <v>419</v>
      </c>
      <c r="S257" s="19">
        <v>1100</v>
      </c>
      <c r="T257" s="18" t="s">
        <v>419</v>
      </c>
      <c r="U257" s="18" t="s">
        <v>419</v>
      </c>
      <c r="V257" s="18" cm="1">
        <f t="array" ref="V257">Table2[server charge]*'Asar-2081'!AI257/100</f>
        <v>134.04987621520439</v>
      </c>
      <c r="W257" s="18" cm="1">
        <f t="array" ref="W257">Table2[DT roll charge]*'Asar-2081'!AI257/100</f>
        <v>341.51886963347619</v>
      </c>
      <c r="X257" s="18" cm="1">
        <f t="array" ref="X257">Table2[sms charge]*'Asar-2081'!AI257/100</f>
        <v>315.01720910573033</v>
      </c>
      <c r="Y257" s="18" cm="1">
        <f t="array" ref="Y257">Table2[shipment sack]*'Asar-2081'!AI257/100</f>
        <v>346.29551355594469</v>
      </c>
      <c r="Z257" s="18" cm="1">
        <f t="array" ref="Z257">Table2[tape charge]*'Asar-2081'!AI257/100</f>
        <v>26.809975243040881</v>
      </c>
      <c r="AA257" s="18" cm="1">
        <f t="array" ref="AA257">Table2[cable tie]*'Asar-2081'!AI257/100</f>
        <v>28.150474005192923</v>
      </c>
      <c r="AB257" s="18" cm="1">
        <f t="array" ref="AB257">Table2[audit tax]*'Asar-2081'!AI257/100</f>
        <v>26.139725861964859</v>
      </c>
      <c r="AC257" s="18" cm="1">
        <f t="array" ref="AC257">Table2[wada tax]*'Asar-2081'!AI257/100</f>
        <v>8.8048427027353426</v>
      </c>
      <c r="AD257" s="18" cm="1">
        <f t="array" ref="AD257">Table2[2 wheeler pickup fuel]*'Asar-2081'!AI257/100</f>
        <v>466.15844453837332</v>
      </c>
      <c r="AE257" s="18" cm="1">
        <f t="array" ref="AE257">Table2[marker]*'Asar-2081'!AI257/100</f>
        <v>11.461264416399978</v>
      </c>
      <c r="AF257">
        <v>80</v>
      </c>
      <c r="AG257" s="1">
        <v>401</v>
      </c>
      <c r="AH257" s="1">
        <v>481</v>
      </c>
      <c r="AI257" cm="1">
        <f t="array" ref="AI257">'Asar-2081'!AH257/Table2[Total order]*100</f>
        <v>0.22341646035867399</v>
      </c>
      <c r="AJ257" t="str">
        <v xml:space="preserve"> </v>
      </c>
      <c r="AK257" t="s">
        <v>419</v>
      </c>
      <c r="AL257" s="18">
        <f t="shared" si="6"/>
        <v>41135.406195278061</v>
      </c>
      <c r="AM257" s="18">
        <v>141566</v>
      </c>
      <c r="AN257" s="18">
        <f t="shared" si="7"/>
        <v>100430.59380472194</v>
      </c>
    </row>
    <row r="258" spans="1:40">
      <c r="A258" s="1" t="s">
        <v>293</v>
      </c>
      <c r="B258" s="1"/>
      <c r="C258" s="1"/>
      <c r="D258" s="1"/>
      <c r="E258" s="1">
        <v>168</v>
      </c>
      <c r="F258" s="1" t="s">
        <v>65</v>
      </c>
      <c r="G258" s="1" t="s">
        <v>419</v>
      </c>
      <c r="H258" s="1" t="s">
        <v>419</v>
      </c>
      <c r="I258" s="1" t="s">
        <v>419</v>
      </c>
      <c r="J258" s="1" t="s">
        <v>485</v>
      </c>
      <c r="K258" s="19">
        <v>900</v>
      </c>
      <c r="L258" s="1">
        <v>3000</v>
      </c>
      <c r="M258" s="1" t="s">
        <v>419</v>
      </c>
      <c r="N258" s="1">
        <v>400</v>
      </c>
      <c r="O258" s="1">
        <v>11600</v>
      </c>
      <c r="P258" s="1" t="s">
        <v>419</v>
      </c>
      <c r="Q258" s="1"/>
      <c r="R258" s="19">
        <v>9623.5949116140746</v>
      </c>
      <c r="S258" s="19">
        <v>535.41666666666663</v>
      </c>
      <c r="T258" s="18" t="s">
        <v>419</v>
      </c>
      <c r="U258" s="18" t="s">
        <v>419</v>
      </c>
      <c r="V258" s="18" cm="1">
        <f t="array" ref="V258">Table2[server charge]*'Asar-2081'!AI258/100</f>
        <v>71.62332263473499</v>
      </c>
      <c r="W258" s="18" cm="1">
        <f t="array" ref="W258">Table2[DT roll charge]*'Asar-2081'!AI258/100</f>
        <v>182.47473907651434</v>
      </c>
      <c r="X258" s="18" cm="1">
        <f t="array" ref="X258">Table2[sms charge]*'Asar-2081'!AI258/100</f>
        <v>168.31480819162724</v>
      </c>
      <c r="Y258" s="18" cm="1">
        <f t="array" ref="Y258">Table2[shipment sack]*'Asar-2081'!AI258/100</f>
        <v>185.02691680639873</v>
      </c>
      <c r="Z258" s="18" cm="1">
        <f t="array" ref="Z258">Table2[tape charge]*'Asar-2081'!AI258/100</f>
        <v>14.324664526946997</v>
      </c>
      <c r="AA258" s="18" cm="1">
        <f t="array" ref="AA258">Table2[cable tie]*'Asar-2081'!AI258/100</f>
        <v>15.040897753294349</v>
      </c>
      <c r="AB258" s="18" cm="1">
        <f t="array" ref="AB258">Table2[audit tax]*'Asar-2081'!AI258/100</f>
        <v>13.966547913773322</v>
      </c>
      <c r="AC258" s="18" cm="1">
        <f t="array" ref="AC258">Table2[wada tax]*'Asar-2081'!AI258/100</f>
        <v>4.704458575058176</v>
      </c>
      <c r="AD258" s="18" cm="1">
        <f t="array" ref="AD258">Table2[2 wheeler pickup fuel]*'Asar-2081'!AI258/100</f>
        <v>249.07010446229091</v>
      </c>
      <c r="AE258" s="18" cm="1">
        <f t="array" ref="AE258">Table2[marker]*'Asar-2081'!AI258/100</f>
        <v>6.1237940852698411</v>
      </c>
      <c r="AF258">
        <v>53</v>
      </c>
      <c r="AG258" s="1">
        <v>204</v>
      </c>
      <c r="AH258" s="1">
        <v>257</v>
      </c>
      <c r="AI258" cm="1">
        <f t="array" ref="AI258">'Asar-2081'!AH258/Table2[Total order]*100</f>
        <v>0.11937220439122498</v>
      </c>
      <c r="AJ258" t="str">
        <v xml:space="preserve"> </v>
      </c>
      <c r="AK258" t="s">
        <v>419</v>
      </c>
      <c r="AL258" s="18">
        <f t="shared" si="6"/>
        <v>26969.681832306651</v>
      </c>
      <c r="AM258" s="18">
        <v>76659.12</v>
      </c>
      <c r="AN258" s="18">
        <f t="shared" si="7"/>
        <v>49689.438167693341</v>
      </c>
    </row>
    <row r="259" spans="1:40">
      <c r="A259" s="1" t="s">
        <v>65</v>
      </c>
      <c r="B259" s="1" t="s">
        <v>374</v>
      </c>
      <c r="C259" s="1">
        <v>168</v>
      </c>
      <c r="D259" s="1">
        <v>32</v>
      </c>
      <c r="E259" s="1">
        <v>200</v>
      </c>
      <c r="F259" s="1" t="s">
        <v>261</v>
      </c>
      <c r="G259" s="1" t="s">
        <v>419</v>
      </c>
      <c r="H259" s="1" t="s">
        <v>419</v>
      </c>
      <c r="I259" s="1" t="s">
        <v>419</v>
      </c>
      <c r="J259" s="1" t="s">
        <v>419</v>
      </c>
      <c r="K259" s="19" t="s">
        <v>419</v>
      </c>
      <c r="L259" s="1" t="s">
        <v>419</v>
      </c>
      <c r="M259" s="1" t="s">
        <v>419</v>
      </c>
      <c r="N259" s="1">
        <v>281</v>
      </c>
      <c r="O259" s="1">
        <v>23700</v>
      </c>
      <c r="P259" s="1" t="s">
        <v>419</v>
      </c>
      <c r="Q259" s="1"/>
      <c r="R259" s="19">
        <v>11046.538906327442</v>
      </c>
      <c r="S259" s="19">
        <v>614.58333333333337</v>
      </c>
      <c r="T259" s="18" t="s">
        <v>419</v>
      </c>
      <c r="U259" s="18" t="s">
        <v>419</v>
      </c>
      <c r="V259" s="18" cm="1">
        <f t="array" ref="V259">Table2[server charge]*'Asar-2081'!AI259/100</f>
        <v>82.213541545707486</v>
      </c>
      <c r="W259" s="18" cm="1">
        <f t="array" ref="W259">Table2[DT roll charge]*'Asar-2081'!AI259/100</f>
        <v>209.45543979599898</v>
      </c>
      <c r="X259" s="18" cm="1">
        <f t="array" ref="X259">Table2[sms charge]*'Asar-2081'!AI259/100</f>
        <v>193.20182263241259</v>
      </c>
      <c r="Y259" s="18" cm="1">
        <f t="array" ref="Y259">Table2[shipment sack]*'Asar-2081'!AI259/100</f>
        <v>212.38498232641101</v>
      </c>
      <c r="Z259" s="18" cm="1">
        <f t="array" ref="Z259">Table2[tape charge]*'Asar-2081'!AI259/100</f>
        <v>16.442708309141498</v>
      </c>
      <c r="AA259" s="18" cm="1">
        <f t="array" ref="AA259">Table2[cable tie]*'Asar-2081'!AI259/100</f>
        <v>17.264843724598574</v>
      </c>
      <c r="AB259" s="18" cm="1">
        <f t="array" ref="AB259">Table2[audit tax]*'Asar-2081'!AI259/100</f>
        <v>16.03164060141296</v>
      </c>
      <c r="AC259" s="18" cm="1">
        <f t="array" ref="AC259">Table2[wada tax]*'Asar-2081'!AI259/100</f>
        <v>5.4000594538605533</v>
      </c>
      <c r="AD259" s="18" cm="1">
        <f t="array" ref="AD259">Table2[2 wheeler pickup fuel]*'Asar-2081'!AI259/100</f>
        <v>285.89759072519774</v>
      </c>
      <c r="AE259" s="18" cm="1">
        <f t="array" ref="AE259">Table2[marker]*'Asar-2081'!AI259/100</f>
        <v>7.0292578021579901</v>
      </c>
      <c r="AF259">
        <v>54</v>
      </c>
      <c r="AG259" s="1">
        <v>241</v>
      </c>
      <c r="AH259" s="1">
        <v>295</v>
      </c>
      <c r="AI259" cm="1">
        <f t="array" ref="AI259">'Asar-2081'!AH259/Table2[Total order]*100</f>
        <v>0.13702256924284581</v>
      </c>
      <c r="AJ259" t="str">
        <v xml:space="preserve"> </v>
      </c>
      <c r="AK259" t="s">
        <v>419</v>
      </c>
      <c r="AL259" s="18">
        <f t="shared" ref="AL259:AL317" si="8">SUM(K259:AE259)</f>
        <v>36687.44412657767</v>
      </c>
      <c r="AM259" s="18">
        <v>87365.4</v>
      </c>
      <c r="AN259" s="18">
        <f t="shared" ref="AN259:AN317" si="9">AM259-AL259</f>
        <v>50677.955873422325</v>
      </c>
    </row>
    <row r="260" spans="1:40">
      <c r="A260" s="1"/>
      <c r="B260" s="1" t="s">
        <v>374</v>
      </c>
      <c r="C260" s="1"/>
      <c r="D260" s="1">
        <v>32</v>
      </c>
      <c r="E260" s="1">
        <v>80</v>
      </c>
      <c r="F260" s="1" t="s">
        <v>262</v>
      </c>
      <c r="G260" s="1" t="s">
        <v>419</v>
      </c>
      <c r="H260" s="1" t="s">
        <v>419</v>
      </c>
      <c r="I260" s="1" t="s">
        <v>419</v>
      </c>
      <c r="J260" s="1" t="s">
        <v>485</v>
      </c>
      <c r="K260" s="19" t="s">
        <v>419</v>
      </c>
      <c r="L260" s="1" t="s">
        <v>419</v>
      </c>
      <c r="M260" s="1" t="s">
        <v>419</v>
      </c>
      <c r="N260" s="1">
        <v>281</v>
      </c>
      <c r="O260" s="1">
        <v>18250</v>
      </c>
      <c r="P260" s="1" t="s">
        <v>419</v>
      </c>
      <c r="Q260" s="1"/>
      <c r="R260" s="19">
        <v>9136.798281843714</v>
      </c>
      <c r="S260" s="19">
        <v>1459.8290598290598</v>
      </c>
      <c r="T260" s="18" t="s">
        <v>419</v>
      </c>
      <c r="U260" s="18" t="s">
        <v>419</v>
      </c>
      <c r="V260" s="18" cm="1">
        <f t="array" ref="V260">Table2[server charge]*'Asar-2081'!AI260/100</f>
        <v>68.000353007297036</v>
      </c>
      <c r="W260" s="18" cm="1">
        <f t="array" ref="W260">Table2[DT roll charge]*'Asar-2081'!AI260/100</f>
        <v>173.24449935669065</v>
      </c>
      <c r="X260" s="18" cm="1">
        <f t="array" ref="X260">Table2[sms charge]*'Asar-2081'!AI260/100</f>
        <v>159.80082956714804</v>
      </c>
      <c r="Y260" s="18" cm="1">
        <f t="array" ref="Y260">Table2[shipment sack]*'Asar-2081'!AI260/100</f>
        <v>175.66757860218399</v>
      </c>
      <c r="Z260" s="18" cm="1">
        <f t="array" ref="Z260">Table2[tape charge]*'Asar-2081'!AI260/100</f>
        <v>13.600070601459405</v>
      </c>
      <c r="AA260" s="18" cm="1">
        <f t="array" ref="AA260">Table2[cable tie]*'Asar-2081'!AI260/100</f>
        <v>14.280074131532377</v>
      </c>
      <c r="AB260" s="18" cm="1">
        <f t="array" ref="AB260">Table2[audit tax]*'Asar-2081'!AI260/100</f>
        <v>13.260068836422922</v>
      </c>
      <c r="AC260" s="18" cm="1">
        <f t="array" ref="AC260">Table2[wada tax]*'Asar-2081'!AI260/100</f>
        <v>4.4664898533626269</v>
      </c>
      <c r="AD260" s="18" cm="1">
        <f t="array" ref="AD260">Table2[2 wheeler pickup fuel]*'Asar-2081'!AI260/100</f>
        <v>236.47122758287543</v>
      </c>
      <c r="AE260" s="18" cm="1">
        <f t="array" ref="AE260">Table2[marker]*'Asar-2081'!AI260/100</f>
        <v>5.8140301821238962</v>
      </c>
      <c r="AF260">
        <v>57</v>
      </c>
      <c r="AG260" s="1">
        <v>187</v>
      </c>
      <c r="AH260" s="1">
        <v>244</v>
      </c>
      <c r="AI260" cm="1">
        <f t="array" ref="AI260">'Asar-2081'!AH260/Table2[Total order]*100</f>
        <v>0.11333392167882839</v>
      </c>
      <c r="AJ260" t="str">
        <v xml:space="preserve"> </v>
      </c>
      <c r="AK260" t="s">
        <v>419</v>
      </c>
      <c r="AL260" s="18">
        <f t="shared" si="8"/>
        <v>29992.232563393871</v>
      </c>
      <c r="AM260" s="18">
        <v>69478.25</v>
      </c>
      <c r="AN260" s="18">
        <f t="shared" si="9"/>
        <v>39486.017436606126</v>
      </c>
    </row>
    <row r="261" spans="1:40">
      <c r="A261" s="1"/>
      <c r="B261" s="1" t="s">
        <v>374</v>
      </c>
      <c r="C261" s="1"/>
      <c r="D261" s="1">
        <v>32</v>
      </c>
      <c r="E261" s="1">
        <v>255</v>
      </c>
      <c r="F261" s="1" t="s">
        <v>263</v>
      </c>
      <c r="G261" s="1" t="s">
        <v>419</v>
      </c>
      <c r="H261" s="1" t="s">
        <v>419</v>
      </c>
      <c r="I261" s="1" t="s">
        <v>419</v>
      </c>
      <c r="J261" s="1" t="s">
        <v>485</v>
      </c>
      <c r="K261" s="19" t="s">
        <v>419</v>
      </c>
      <c r="L261" s="1" t="s">
        <v>419</v>
      </c>
      <c r="M261" s="1" t="s">
        <v>419</v>
      </c>
      <c r="N261" s="1">
        <v>300</v>
      </c>
      <c r="O261" s="1">
        <v>7550</v>
      </c>
      <c r="P261" s="1" t="s">
        <v>419</v>
      </c>
      <c r="Q261" s="1"/>
      <c r="R261" s="19">
        <v>4006.7107219560548</v>
      </c>
      <c r="S261" s="19">
        <v>640.17094017094018</v>
      </c>
      <c r="T261" s="18" t="s">
        <v>419</v>
      </c>
      <c r="U261" s="18" t="s">
        <v>419</v>
      </c>
      <c r="V261" s="18" cm="1">
        <f t="array" ref="V261">Table2[server charge]*'Asar-2081'!AI261/100</f>
        <v>29.819826933527793</v>
      </c>
      <c r="W261" s="18" cm="1">
        <f t="array" ref="W261">Table2[DT roll charge]*'Asar-2081'!AI261/100</f>
        <v>75.971973078548757</v>
      </c>
      <c r="X261" s="18" cm="1">
        <f t="array" ref="X261">Table2[sms charge]*'Asar-2081'!AI261/100</f>
        <v>70.07659329379031</v>
      </c>
      <c r="Y261" s="18" cm="1">
        <f t="array" ref="Y261">Table2[shipment sack]*'Asar-2081'!AI261/100</f>
        <v>77.03455291161346</v>
      </c>
      <c r="Z261" s="18" cm="1">
        <f t="array" ref="Z261">Table2[tape charge]*'Asar-2081'!AI261/100</f>
        <v>5.9639653867055582</v>
      </c>
      <c r="AA261" s="18" cm="1">
        <f t="array" ref="AA261">Table2[cable tie]*'Asar-2081'!AI261/100</f>
        <v>6.2621636560408369</v>
      </c>
      <c r="AB261" s="18" cm="1">
        <f t="array" ref="AB261">Table2[audit tax]*'Asar-2081'!AI261/100</f>
        <v>5.8148662520379197</v>
      </c>
      <c r="AC261" s="18" cm="1">
        <f t="array" ref="AC261">Table2[wada tax]*'Asar-2081'!AI261/100</f>
        <v>1.9586656324172174</v>
      </c>
      <c r="AD261" s="18" cm="1">
        <f t="array" ref="AD261">Table2[2 wheeler pickup fuel]*'Asar-2081'!AI261/100</f>
        <v>103.6984481613429</v>
      </c>
      <c r="AE261" s="18" cm="1">
        <f t="array" ref="AE261">Table2[marker]*'Asar-2081'!AI261/100</f>
        <v>2.5495952028166262</v>
      </c>
      <c r="AF261">
        <v>30</v>
      </c>
      <c r="AG261" s="1">
        <v>77</v>
      </c>
      <c r="AH261" s="1">
        <v>107</v>
      </c>
      <c r="AI261" cm="1">
        <f t="array" ref="AI261">'Asar-2081'!AH261/Table2[Total order]*100</f>
        <v>4.9699711555879655E-2</v>
      </c>
      <c r="AJ261" t="str">
        <v xml:space="preserve"> </v>
      </c>
      <c r="AK261" t="s">
        <v>419</v>
      </c>
      <c r="AL261" s="18">
        <f t="shared" si="8"/>
        <v>12876.032312635836</v>
      </c>
      <c r="AM261" s="18">
        <v>31537.5</v>
      </c>
      <c r="AN261" s="18">
        <f t="shared" si="9"/>
        <v>18661.467687364166</v>
      </c>
    </row>
    <row r="262" spans="1:40">
      <c r="A262" s="1" t="s">
        <v>293</v>
      </c>
      <c r="B262" s="1"/>
      <c r="C262" s="1"/>
      <c r="D262" s="1"/>
      <c r="E262" s="1">
        <v>192</v>
      </c>
      <c r="F262" s="1" t="s">
        <v>66</v>
      </c>
      <c r="G262" s="1" t="s">
        <v>422</v>
      </c>
      <c r="H262" s="1" t="s">
        <v>419</v>
      </c>
      <c r="I262" s="1" t="s">
        <v>419</v>
      </c>
      <c r="J262" s="1" t="s">
        <v>419</v>
      </c>
      <c r="K262" s="19">
        <v>1155</v>
      </c>
      <c r="L262" s="1">
        <v>4000</v>
      </c>
      <c r="M262" s="1">
        <v>350</v>
      </c>
      <c r="N262" s="1">
        <v>400</v>
      </c>
      <c r="O262" s="1">
        <v>56525</v>
      </c>
      <c r="P262" s="1" t="s">
        <v>419</v>
      </c>
      <c r="Q262" s="1"/>
      <c r="R262" s="19" t="s">
        <v>419</v>
      </c>
      <c r="S262" s="19">
        <v>600</v>
      </c>
      <c r="T262" s="18">
        <v>1051.1041595162212</v>
      </c>
      <c r="U262" s="18">
        <v>9506.4507967639129</v>
      </c>
      <c r="V262" s="18" cm="1">
        <f t="array" ref="V262">Table2[server charge]*'Asar-2081'!AI262/100</f>
        <v>303.49337879076415</v>
      </c>
      <c r="W262" s="18" cm="1">
        <f t="array" ref="W262">Table2[DT roll charge]*'Asar-2081'!AI262/100</f>
        <v>773.21008114522988</v>
      </c>
      <c r="X262" s="18" cm="1">
        <f t="array" ref="X262">Table2[sms charge]*'Asar-2081'!AI262/100</f>
        <v>713.20944015829593</v>
      </c>
      <c r="Y262" s="18" cm="1">
        <f t="array" ref="Y262">Table2[shipment sack]*'Asar-2081'!AI262/100</f>
        <v>784.02456187614075</v>
      </c>
      <c r="Z262" s="18" cm="1">
        <f t="array" ref="Z262">Table2[tape charge]*'Asar-2081'!AI262/100</f>
        <v>60.698675758152838</v>
      </c>
      <c r="AA262" s="18" cm="1">
        <f t="array" ref="AA262">Table2[cable tie]*'Asar-2081'!AI262/100</f>
        <v>63.733609546060478</v>
      </c>
      <c r="AB262" s="18" cm="1">
        <f t="array" ref="AB262">Table2[audit tax]*'Asar-2081'!AI262/100</f>
        <v>59.181208864199014</v>
      </c>
      <c r="AC262" s="18" cm="1">
        <f t="array" ref="AC262">Table2[wada tax]*'Asar-2081'!AI262/100</f>
        <v>19.934456763573362</v>
      </c>
      <c r="AD262" s="18" cm="1">
        <f t="array" ref="AD262">Table2[2 wheeler pickup fuel]*'Asar-2081'!AI262/100</f>
        <v>1055.3982247448826</v>
      </c>
      <c r="AE262" s="18" cm="1">
        <f t="array" ref="AE262">Table2[marker]*'Asar-2081'!AI262/100</f>
        <v>25.94868388661034</v>
      </c>
      <c r="AF262">
        <v>148</v>
      </c>
      <c r="AG262" s="1">
        <v>941</v>
      </c>
      <c r="AH262" s="1">
        <v>1089</v>
      </c>
      <c r="AI262" cm="1">
        <f t="array" ref="AI262">'Asar-2081'!AH262/Table2[Total order]*100</f>
        <v>0.50582229798460698</v>
      </c>
      <c r="AJ262">
        <v>352</v>
      </c>
      <c r="AK262">
        <v>0.57530440467434829</v>
      </c>
      <c r="AL262" s="18">
        <f t="shared" si="8"/>
        <v>77446.38727781405</v>
      </c>
      <c r="AM262" s="18">
        <v>245167.5</v>
      </c>
      <c r="AN262" s="18">
        <f t="shared" si="9"/>
        <v>167721.11272218596</v>
      </c>
    </row>
    <row r="263" spans="1:40">
      <c r="A263" s="1" t="s">
        <v>66</v>
      </c>
      <c r="B263" s="1" t="s">
        <v>374</v>
      </c>
      <c r="C263" s="1">
        <v>192</v>
      </c>
      <c r="D263" s="1">
        <v>42</v>
      </c>
      <c r="E263" s="1">
        <v>191</v>
      </c>
      <c r="F263" s="1" t="s">
        <v>264</v>
      </c>
      <c r="G263" s="1" t="s">
        <v>422</v>
      </c>
      <c r="H263" s="1" t="s">
        <v>419</v>
      </c>
      <c r="I263" s="1" t="s">
        <v>419</v>
      </c>
      <c r="J263" s="1" t="s">
        <v>419</v>
      </c>
      <c r="K263" s="19" t="s">
        <v>419</v>
      </c>
      <c r="L263" s="1" t="s">
        <v>419</v>
      </c>
      <c r="M263" s="1" t="s">
        <v>419</v>
      </c>
      <c r="N263" s="1" t="s">
        <v>419</v>
      </c>
      <c r="O263" s="1">
        <v>7640</v>
      </c>
      <c r="P263" s="1" t="s">
        <v>419</v>
      </c>
      <c r="Q263" s="1"/>
      <c r="R263" s="19" t="s">
        <v>419</v>
      </c>
      <c r="S263" s="19" t="s">
        <v>419</v>
      </c>
      <c r="T263" s="18" t="s">
        <v>419</v>
      </c>
      <c r="U263" s="18" t="s">
        <v>419</v>
      </c>
      <c r="V263" s="18" cm="1">
        <f t="array" ref="V263">Table2[server charge]*'Asar-2081'!AI263/100</f>
        <v>36.787076217062328</v>
      </c>
      <c r="W263" s="18" cm="1">
        <f t="array" ref="W263">Table2[DT roll charge]*'Asar-2081'!AI263/100</f>
        <v>93.722434078209702</v>
      </c>
      <c r="X263" s="18" cm="1">
        <f t="array" ref="X263">Table2[sms charge]*'Asar-2081'!AI263/100</f>
        <v>86.449629110096467</v>
      </c>
      <c r="Y263" s="18" cm="1">
        <f t="array" ref="Y263">Table2[shipment sack]*'Asar-2081'!AI263/100</f>
        <v>95.033280227411012</v>
      </c>
      <c r="Z263" s="18" cm="1">
        <f t="array" ref="Z263">Table2[tape charge]*'Asar-2081'!AI263/100</f>
        <v>7.3574152434124649</v>
      </c>
      <c r="AA263" s="18" cm="1">
        <f t="array" ref="AA263">Table2[cable tie]*'Asar-2081'!AI263/100</f>
        <v>7.7252860055830892</v>
      </c>
      <c r="AB263" s="18" cm="1">
        <f t="array" ref="AB263">Table2[audit tax]*'Asar-2081'!AI263/100</f>
        <v>7.1734798623271532</v>
      </c>
      <c r="AC263" s="18" cm="1">
        <f t="array" ref="AC263">Table2[wada tax]*'Asar-2081'!AI263/100</f>
        <v>2.4162977895240441</v>
      </c>
      <c r="AD263" s="18" cm="1">
        <f t="array" ref="AD263">Table2[2 wheeler pickup fuel]*'Asar-2081'!AI263/100</f>
        <v>127.92705754483424</v>
      </c>
      <c r="AE263" s="18" cm="1">
        <f t="array" ref="AE263">Table2[marker]*'Asar-2081'!AI263/100</f>
        <v>3.1452950165588289</v>
      </c>
      <c r="AF263">
        <v>21</v>
      </c>
      <c r="AG263" s="1">
        <v>111</v>
      </c>
      <c r="AH263" s="1">
        <v>132</v>
      </c>
      <c r="AI263" cm="1">
        <f t="array" ref="AI263">'Asar-2081'!AH263/Table2[Total order]*100</f>
        <v>6.1311793695103881E-2</v>
      </c>
      <c r="AJ263" t="str">
        <v xml:space="preserve"> </v>
      </c>
      <c r="AK263" t="s">
        <v>419</v>
      </c>
      <c r="AL263" s="18">
        <f t="shared" si="8"/>
        <v>8107.737251095019</v>
      </c>
      <c r="AM263" s="18">
        <v>29668.75</v>
      </c>
      <c r="AN263" s="18">
        <f t="shared" si="9"/>
        <v>21561.012748904981</v>
      </c>
    </row>
    <row r="264" spans="1:40">
      <c r="A264" s="1"/>
      <c r="B264" s="1" t="s">
        <v>374</v>
      </c>
      <c r="C264" s="1"/>
      <c r="D264" s="1">
        <v>42</v>
      </c>
      <c r="E264" s="1">
        <v>215</v>
      </c>
      <c r="F264" s="1" t="s">
        <v>265</v>
      </c>
      <c r="G264" s="1" t="s">
        <v>422</v>
      </c>
      <c r="H264" s="1" t="s">
        <v>419</v>
      </c>
      <c r="I264" s="1" t="s">
        <v>419</v>
      </c>
      <c r="J264" s="1" t="s">
        <v>419</v>
      </c>
      <c r="K264" s="19" t="s">
        <v>419</v>
      </c>
      <c r="L264" s="1" t="s">
        <v>419</v>
      </c>
      <c r="M264" s="1" t="s">
        <v>419</v>
      </c>
      <c r="N264" s="1">
        <v>400</v>
      </c>
      <c r="O264" s="1">
        <v>20790</v>
      </c>
      <c r="P264" s="1" t="s">
        <v>419</v>
      </c>
      <c r="Q264" s="1"/>
      <c r="R264" s="19" t="s">
        <v>419</v>
      </c>
      <c r="S264" s="19" t="s">
        <v>419</v>
      </c>
      <c r="T264" s="18">
        <v>486.79272103233853</v>
      </c>
      <c r="U264" s="18">
        <v>4402.6759944006581</v>
      </c>
      <c r="V264" s="18" cm="1">
        <f t="array" ref="V264">Table2[server charge]*'Asar-2081'!AI264/100</f>
        <v>99.492319768873116</v>
      </c>
      <c r="W264" s="18" cm="1">
        <f t="array" ref="W264">Table2[DT roll charge]*'Asar-2081'!AI264/100</f>
        <v>253.476583075158</v>
      </c>
      <c r="X264" s="18" cm="1">
        <f t="array" ref="X264">Table2[sms charge]*'Asar-2081'!AI264/100</f>
        <v>233.80695145685183</v>
      </c>
      <c r="Y264" s="18" cm="1">
        <f t="array" ref="Y264">Table2[shipment sack]*'Asar-2081'!AI264/100</f>
        <v>257.02182606958888</v>
      </c>
      <c r="Z264" s="18" cm="1">
        <f t="array" ref="Z264">Table2[tape charge]*'Asar-2081'!AI264/100</f>
        <v>19.898463953774623</v>
      </c>
      <c r="AA264" s="18" cm="1">
        <f t="array" ref="AA264">Table2[cable tie]*'Asar-2081'!AI264/100</f>
        <v>20.893387151463354</v>
      </c>
      <c r="AB264" s="18" cm="1">
        <f t="array" ref="AB264">Table2[audit tax]*'Asar-2081'!AI264/100</f>
        <v>19.401002354930256</v>
      </c>
      <c r="AC264" s="18" cm="1">
        <f t="array" ref="AC264">Table2[wada tax]*'Asar-2081'!AI264/100</f>
        <v>6.5349872034854819</v>
      </c>
      <c r="AD264" s="18" cm="1">
        <f t="array" ref="AD264">Table2[2 wheeler pickup fuel]*'Asar-2081'!AI264/100</f>
        <v>345.98454199625621</v>
      </c>
      <c r="AE264" s="18" cm="1">
        <f t="array" ref="AE264">Table2[marker]*'Asar-2081'!AI264/100</f>
        <v>8.5065933402386502</v>
      </c>
      <c r="AF264">
        <v>90</v>
      </c>
      <c r="AG264" s="1">
        <v>267</v>
      </c>
      <c r="AH264" s="1">
        <v>357</v>
      </c>
      <c r="AI264" cm="1">
        <f t="array" ref="AI264">'Asar-2081'!AH264/Table2[Total order]*100</f>
        <v>0.16582053294812185</v>
      </c>
      <c r="AJ264" t="str">
        <v xml:space="preserve"> </v>
      </c>
      <c r="AK264" t="s">
        <v>419</v>
      </c>
      <c r="AL264" s="18">
        <f t="shared" si="8"/>
        <v>27344.485371803617</v>
      </c>
      <c r="AM264" s="18">
        <v>76868.13</v>
      </c>
      <c r="AN264" s="18">
        <f t="shared" si="9"/>
        <v>49523.644628196387</v>
      </c>
    </row>
    <row r="265" spans="1:40">
      <c r="A265" s="1" t="s">
        <v>293</v>
      </c>
      <c r="B265" s="1"/>
      <c r="C265" s="1"/>
      <c r="D265" s="1"/>
      <c r="E265" s="1">
        <v>206</v>
      </c>
      <c r="F265" s="1" t="s">
        <v>67</v>
      </c>
      <c r="G265" s="1" t="s">
        <v>419</v>
      </c>
      <c r="H265" s="1" t="s">
        <v>470</v>
      </c>
      <c r="I265" s="1" t="s">
        <v>419</v>
      </c>
      <c r="J265" s="1" t="s">
        <v>419</v>
      </c>
      <c r="K265" s="19">
        <v>1200.3500000000058</v>
      </c>
      <c r="L265" s="1">
        <v>4500</v>
      </c>
      <c r="M265" s="1">
        <v>450</v>
      </c>
      <c r="N265" s="1">
        <v>681</v>
      </c>
      <c r="O265" s="1">
        <v>33460</v>
      </c>
      <c r="P265" s="1" t="s">
        <v>419</v>
      </c>
      <c r="Q265" s="1"/>
      <c r="R265" s="19" t="s">
        <v>419</v>
      </c>
      <c r="S265" s="19">
        <v>3686.6797900262468</v>
      </c>
      <c r="T265" s="18" t="s">
        <v>419</v>
      </c>
      <c r="U265" s="18" t="s">
        <v>419</v>
      </c>
      <c r="V265" s="18" cm="1">
        <f t="array" ref="V265">Table2[server charge]*'Asar-2081'!AI265/100</f>
        <v>184.21407105665301</v>
      </c>
      <c r="W265" s="18" cm="1">
        <f t="array" ref="W265">Table2[DT roll charge]*'Asar-2081'!AI265/100</f>
        <v>469.32218883103485</v>
      </c>
      <c r="X265" s="18" cm="1">
        <f t="array" ref="X265">Table2[sms charge]*'Asar-2081'!AI265/100</f>
        <v>432.90306698313458</v>
      </c>
      <c r="Y265" s="18" cm="1">
        <f t="array" ref="Y265">Table2[shipment sack]*'Asar-2081'!AI265/100</f>
        <v>475.88635022968697</v>
      </c>
      <c r="Z265" s="18" cm="1">
        <f t="array" ref="Z265">Table2[tape charge]*'Asar-2081'!AI265/100</f>
        <v>36.842814211330598</v>
      </c>
      <c r="AA265" s="18" cm="1">
        <f t="array" ref="AA265">Table2[cable tie]*'Asar-2081'!AI265/100</f>
        <v>38.68495492189713</v>
      </c>
      <c r="AB265" s="18" cm="1">
        <f t="array" ref="AB265">Table2[audit tax]*'Asar-2081'!AI265/100</f>
        <v>35.921743856047335</v>
      </c>
      <c r="AC265" s="18" cm="1">
        <f t="array" ref="AC265">Table2[wada tax]*'Asar-2081'!AI265/100</f>
        <v>12.099794233904493</v>
      </c>
      <c r="AD265" s="18" cm="1">
        <f t="array" ref="AD265">Table2[2 wheeler pickup fuel]*'Asar-2081'!AI265/100</f>
        <v>640.60443209951086</v>
      </c>
      <c r="AE265" s="18" cm="1">
        <f t="array" ref="AE265">Table2[marker]*'Asar-2081'!AI265/100</f>
        <v>15.750303075343833</v>
      </c>
      <c r="AF265">
        <v>97</v>
      </c>
      <c r="AG265" s="1">
        <v>564</v>
      </c>
      <c r="AH265" s="1">
        <v>661</v>
      </c>
      <c r="AI265" cm="1">
        <f t="array" ref="AI265">'Asar-2081'!AH265/Table2[Total order]*100</f>
        <v>0.30702345176108836</v>
      </c>
      <c r="AJ265" t="str">
        <v xml:space="preserve"> </v>
      </c>
      <c r="AK265" t="s">
        <v>419</v>
      </c>
      <c r="AL265" s="18">
        <f t="shared" si="8"/>
        <v>46320.259509524796</v>
      </c>
      <c r="AM265" s="18">
        <v>195300.4</v>
      </c>
      <c r="AN265" s="18">
        <f t="shared" si="9"/>
        <v>148980.1404904752</v>
      </c>
    </row>
    <row r="266" spans="1:40">
      <c r="A266" s="1" t="s">
        <v>67</v>
      </c>
      <c r="B266" s="1" t="s">
        <v>374</v>
      </c>
      <c r="C266" s="1">
        <v>206</v>
      </c>
      <c r="D266" s="1">
        <v>63</v>
      </c>
      <c r="E266" s="1">
        <v>259</v>
      </c>
      <c r="F266" s="1" t="s">
        <v>266</v>
      </c>
      <c r="G266" s="1" t="s">
        <v>419</v>
      </c>
      <c r="H266" s="1" t="s">
        <v>470</v>
      </c>
      <c r="I266" s="1" t="s">
        <v>419</v>
      </c>
      <c r="J266" s="1" t="s">
        <v>419</v>
      </c>
      <c r="K266" s="19" t="s">
        <v>419</v>
      </c>
      <c r="L266" s="1" t="s">
        <v>419</v>
      </c>
      <c r="M266" s="1" t="s">
        <v>419</v>
      </c>
      <c r="N266" s="1" t="s">
        <v>419</v>
      </c>
      <c r="O266" s="1">
        <v>6160</v>
      </c>
      <c r="P266" s="1" t="s">
        <v>419</v>
      </c>
      <c r="Q266" s="1"/>
      <c r="R266" s="19" t="s">
        <v>419</v>
      </c>
      <c r="S266" s="19">
        <v>563.32020997375332</v>
      </c>
      <c r="T266" s="18" t="s">
        <v>419</v>
      </c>
      <c r="U266" s="18" t="s">
        <v>419</v>
      </c>
      <c r="V266" s="18" cm="1">
        <f t="array" ref="V266">Table2[server charge]*'Asar-2081'!AI266/100</f>
        <v>28.147687105479513</v>
      </c>
      <c r="W266" s="18" cm="1">
        <f t="array" ref="W266">Table2[DT roll charge]*'Asar-2081'!AI266/100</f>
        <v>71.711862438630149</v>
      </c>
      <c r="X266" s="18" cm="1">
        <f t="array" ref="X266">Table2[sms charge]*'Asar-2081'!AI266/100</f>
        <v>66.147064697876843</v>
      </c>
      <c r="Y266" s="18" cm="1">
        <f t="array" ref="Y266">Table2[shipment sack]*'Asar-2081'!AI266/100</f>
        <v>72.714858355822074</v>
      </c>
      <c r="Z266" s="18" cm="1">
        <f t="array" ref="Z266">Table2[tape charge]*'Asar-2081'!AI266/100</f>
        <v>5.629537421095903</v>
      </c>
      <c r="AA266" s="18" cm="1">
        <f t="array" ref="AA266">Table2[cable tie]*'Asar-2081'!AI266/100</f>
        <v>5.9110142921506972</v>
      </c>
      <c r="AB266" s="18" cm="1">
        <f t="array" ref="AB266">Table2[audit tax]*'Asar-2081'!AI266/100</f>
        <v>5.4887989855685042</v>
      </c>
      <c r="AC266" s="18" cm="1">
        <f t="array" ref="AC266">Table2[wada tax]*'Asar-2081'!AI266/100</f>
        <v>1.8488339147115793</v>
      </c>
      <c r="AD266" s="18" cm="1">
        <f t="array" ref="AD266">Table2[2 wheeler pickup fuel]*'Asar-2081'!AI266/100</f>
        <v>97.883581909304993</v>
      </c>
      <c r="AE266" s="18" cm="1">
        <f t="array" ref="AE266">Table2[marker]*'Asar-2081'!AI266/100</f>
        <v>2.4066272475184984</v>
      </c>
      <c r="AF266">
        <v>12</v>
      </c>
      <c r="AG266" s="1">
        <v>89</v>
      </c>
      <c r="AH266" s="1">
        <v>101</v>
      </c>
      <c r="AI266" cm="1">
        <f t="array" ref="AI266">'Asar-2081'!AH266/Table2[Total order]*100</f>
        <v>4.6912811842465853E-2</v>
      </c>
      <c r="AJ266" t="str">
        <v xml:space="preserve"> </v>
      </c>
      <c r="AK266" t="s">
        <v>419</v>
      </c>
      <c r="AL266" s="18">
        <f t="shared" si="8"/>
        <v>7081.2100763419121</v>
      </c>
      <c r="AM266" s="18">
        <v>30150</v>
      </c>
      <c r="AN266" s="18">
        <f t="shared" si="9"/>
        <v>23068.789923658089</v>
      </c>
    </row>
    <row r="267" spans="1:40">
      <c r="A267" s="1"/>
      <c r="B267" s="1" t="s">
        <v>374</v>
      </c>
      <c r="C267" s="1"/>
      <c r="D267" s="1">
        <v>63</v>
      </c>
      <c r="E267" s="1">
        <v>195</v>
      </c>
      <c r="F267" s="1" t="s">
        <v>267</v>
      </c>
      <c r="G267" s="1" t="s">
        <v>419</v>
      </c>
      <c r="H267" s="1" t="s">
        <v>419</v>
      </c>
      <c r="I267" s="1" t="s">
        <v>419</v>
      </c>
      <c r="J267" s="1" t="s">
        <v>419</v>
      </c>
      <c r="K267" s="19" t="s">
        <v>419</v>
      </c>
      <c r="L267" s="1">
        <v>2000</v>
      </c>
      <c r="M267" s="1" t="s">
        <v>419</v>
      </c>
      <c r="N267" s="1">
        <v>250</v>
      </c>
      <c r="O267" s="1">
        <v>23105</v>
      </c>
      <c r="P267" s="1" t="s">
        <v>419</v>
      </c>
      <c r="Q267" s="1"/>
      <c r="R267" s="19" t="s">
        <v>419</v>
      </c>
      <c r="S267" s="19">
        <v>300</v>
      </c>
      <c r="T267" s="18" t="s">
        <v>419</v>
      </c>
      <c r="U267" s="18" t="s">
        <v>419</v>
      </c>
      <c r="V267" s="18" cm="1">
        <f t="array" ref="V267">Table2[server charge]*'Asar-2081'!AI267/100</f>
        <v>82.213541545707486</v>
      </c>
      <c r="W267" s="18" cm="1">
        <f t="array" ref="W267">Table2[DT roll charge]*'Asar-2081'!AI267/100</f>
        <v>209.45543979599898</v>
      </c>
      <c r="X267" s="18" cm="1">
        <f t="array" ref="X267">Table2[sms charge]*'Asar-2081'!AI267/100</f>
        <v>193.20182263241259</v>
      </c>
      <c r="Y267" s="18" cm="1">
        <f t="array" ref="Y267">Table2[shipment sack]*'Asar-2081'!AI267/100</f>
        <v>212.38498232641101</v>
      </c>
      <c r="Z267" s="18" cm="1">
        <f t="array" ref="Z267">Table2[tape charge]*'Asar-2081'!AI267/100</f>
        <v>16.442708309141498</v>
      </c>
      <c r="AA267" s="18" cm="1">
        <f t="array" ref="AA267">Table2[cable tie]*'Asar-2081'!AI267/100</f>
        <v>17.264843724598574</v>
      </c>
      <c r="AB267" s="18" cm="1">
        <f t="array" ref="AB267">Table2[audit tax]*'Asar-2081'!AI267/100</f>
        <v>16.03164060141296</v>
      </c>
      <c r="AC267" s="18" cm="1">
        <f t="array" ref="AC267">Table2[wada tax]*'Asar-2081'!AI267/100</f>
        <v>5.4000594538605533</v>
      </c>
      <c r="AD267" s="18" cm="1">
        <f t="array" ref="AD267">Table2[2 wheeler pickup fuel]*'Asar-2081'!AI267/100</f>
        <v>285.89759072519774</v>
      </c>
      <c r="AE267" s="18" cm="1">
        <f t="array" ref="AE267">Table2[marker]*'Asar-2081'!AI267/100</f>
        <v>7.0292578021579901</v>
      </c>
      <c r="AF267">
        <v>52</v>
      </c>
      <c r="AG267" s="1">
        <v>243</v>
      </c>
      <c r="AH267" s="1">
        <v>295</v>
      </c>
      <c r="AI267" cm="1">
        <f t="array" ref="AI267">'Asar-2081'!AH267/Table2[Total order]*100</f>
        <v>0.13702256924284581</v>
      </c>
      <c r="AJ267" t="str">
        <v xml:space="preserve"> </v>
      </c>
      <c r="AK267" t="s">
        <v>419</v>
      </c>
      <c r="AL267" s="18">
        <f t="shared" si="8"/>
        <v>26700.3218869169</v>
      </c>
      <c r="AM267" s="18">
        <v>86005</v>
      </c>
      <c r="AN267" s="18">
        <f t="shared" si="9"/>
        <v>59304.6781130831</v>
      </c>
    </row>
    <row r="268" spans="1:40">
      <c r="A268" s="1" t="s">
        <v>293</v>
      </c>
      <c r="B268" s="1"/>
      <c r="C268" s="1"/>
      <c r="D268" s="1"/>
      <c r="E268" s="1">
        <v>213</v>
      </c>
      <c r="F268" s="1" t="s">
        <v>68</v>
      </c>
      <c r="G268" s="1" t="s">
        <v>422</v>
      </c>
      <c r="H268" s="1" t="s">
        <v>419</v>
      </c>
      <c r="I268" s="1" t="s">
        <v>419</v>
      </c>
      <c r="J268" s="1" t="s">
        <v>419</v>
      </c>
      <c r="K268" s="19">
        <v>725.05000000000291</v>
      </c>
      <c r="L268" s="1">
        <v>3500</v>
      </c>
      <c r="M268" s="1">
        <v>216</v>
      </c>
      <c r="N268" s="1" t="s">
        <v>419</v>
      </c>
      <c r="O268" s="1">
        <v>38125</v>
      </c>
      <c r="P268" s="1" t="s">
        <v>419</v>
      </c>
      <c r="Q268" s="1"/>
      <c r="R268" s="19" t="s">
        <v>419</v>
      </c>
      <c r="S268" s="19" t="s">
        <v>419</v>
      </c>
      <c r="T268" s="18">
        <v>698.74537876930628</v>
      </c>
      <c r="U268" s="18">
        <v>6319.6292228487382</v>
      </c>
      <c r="V268" s="18" cm="1">
        <f t="array" ref="V268">Table2[server charge]*'Asar-2081'!AI268/100</f>
        <v>158.85328366458734</v>
      </c>
      <c r="W268" s="18" cm="1">
        <f t="array" ref="W268">Table2[DT roll charge]*'Asar-2081'!AI268/100</f>
        <v>404.71051079226913</v>
      </c>
      <c r="X268" s="18" cm="1">
        <f t="array" ref="X268">Table2[sms charge]*'Asar-2081'!AI268/100</f>
        <v>373.30521661178022</v>
      </c>
      <c r="Y268" s="18" cm="1">
        <f t="array" ref="Y268">Table2[shipment sack]*'Asar-2081'!AI268/100</f>
        <v>410.37098280018392</v>
      </c>
      <c r="Z268" s="18" cm="1">
        <f t="array" ref="Z268">Table2[tape charge]*'Asar-2081'!AI268/100</f>
        <v>31.770656732917463</v>
      </c>
      <c r="AA268" s="18" cm="1">
        <f t="array" ref="AA268">Table2[cable tie]*'Asar-2081'!AI268/100</f>
        <v>33.359189569563341</v>
      </c>
      <c r="AB268" s="18" cm="1">
        <f t="array" ref="AB268">Table2[audit tax]*'Asar-2081'!AI268/100</f>
        <v>30.976390314594529</v>
      </c>
      <c r="AC268" s="18" cm="1">
        <f t="array" ref="AC268">Table2[wada tax]*'Asar-2081'!AI268/100</f>
        <v>10.434013182035644</v>
      </c>
      <c r="AD268" s="18" cm="1">
        <f t="array" ref="AD268">Table2[2 wheeler pickup fuel]*'Asar-2081'!AI268/100</f>
        <v>552.41229394360244</v>
      </c>
      <c r="AE268" s="18" cm="1">
        <f t="array" ref="AE268">Table2[marker]*'Asar-2081'!AI268/100</f>
        <v>13.581955753322218</v>
      </c>
      <c r="AF268">
        <v>47</v>
      </c>
      <c r="AG268" s="1">
        <v>523</v>
      </c>
      <c r="AH268" s="1">
        <v>570</v>
      </c>
      <c r="AI268" cm="1">
        <f t="array" ref="AI268">'Asar-2081'!AH268/Table2[Total order]*100</f>
        <v>0.26475547277431222</v>
      </c>
      <c r="AJ268">
        <v>234</v>
      </c>
      <c r="AK268">
        <v>0.38244667810737926</v>
      </c>
      <c r="AL268" s="18">
        <f t="shared" si="8"/>
        <v>51604.199094982905</v>
      </c>
      <c r="AM268" s="18">
        <v>146987.5</v>
      </c>
      <c r="AN268" s="18">
        <f t="shared" si="9"/>
        <v>95383.300905017095</v>
      </c>
    </row>
    <row r="269" spans="1:40">
      <c r="A269" s="1" t="s">
        <v>68</v>
      </c>
      <c r="B269" s="1" t="s">
        <v>374</v>
      </c>
      <c r="C269" s="1">
        <v>213</v>
      </c>
      <c r="D269" s="1">
        <v>94</v>
      </c>
      <c r="E269" s="1">
        <v>296</v>
      </c>
      <c r="F269" s="1" t="s">
        <v>268</v>
      </c>
      <c r="G269" s="1" t="s">
        <v>422</v>
      </c>
      <c r="H269" s="1" t="s">
        <v>419</v>
      </c>
      <c r="I269" s="1" t="s">
        <v>419</v>
      </c>
      <c r="J269" s="1" t="s">
        <v>419</v>
      </c>
      <c r="K269" s="19" t="s">
        <v>419</v>
      </c>
      <c r="L269" s="1" t="s">
        <v>419</v>
      </c>
      <c r="M269" s="1" t="s">
        <v>419</v>
      </c>
      <c r="N269" s="1" t="s">
        <v>419</v>
      </c>
      <c r="O269" s="1">
        <v>12195</v>
      </c>
      <c r="P269" s="1" t="s">
        <v>419</v>
      </c>
      <c r="Q269" s="1"/>
      <c r="R269" s="19" t="s">
        <v>419</v>
      </c>
      <c r="S269" s="19" t="s">
        <v>419</v>
      </c>
      <c r="T269" s="18" t="s">
        <v>419</v>
      </c>
      <c r="U269" s="18" t="s">
        <v>419</v>
      </c>
      <c r="V269" s="18" cm="1">
        <f t="array" ref="V269">Table2[server charge]*'Asar-2081'!AI269/100</f>
        <v>49.885504870107241</v>
      </c>
      <c r="W269" s="18" cm="1">
        <f t="array" ref="W269">Table2[DT roll charge]*'Asar-2081'!AI269/100</f>
        <v>127.09330075757224</v>
      </c>
      <c r="X269" s="18" cm="1">
        <f t="array" ref="X269">Table2[sms charge]*'Asar-2081'!AI269/100</f>
        <v>117.23093644475202</v>
      </c>
      <c r="Y269" s="18" cm="1">
        <f t="array" ref="Y269">Table2[shipment sack]*'Asar-2081'!AI269/100</f>
        <v>128.8708875811104</v>
      </c>
      <c r="Z269" s="18" cm="1">
        <f t="array" ref="Z269">Table2[tape charge]*'Asar-2081'!AI269/100</f>
        <v>9.9771009740214485</v>
      </c>
      <c r="AA269" s="18" cm="1">
        <f t="array" ref="AA269">Table2[cable tie]*'Asar-2081'!AI269/100</f>
        <v>10.475956022722521</v>
      </c>
      <c r="AB269" s="18" cm="1">
        <f t="array" ref="AB269">Table2[audit tax]*'Asar-2081'!AI269/100</f>
        <v>9.7276734496709132</v>
      </c>
      <c r="AC269" s="18" cm="1">
        <f t="array" ref="AC269">Table2[wada tax]*'Asar-2081'!AI269/100</f>
        <v>3.2766462448848781</v>
      </c>
      <c r="AD269" s="18" cm="1">
        <f t="array" ref="AD269">Table2[2 wheeler pickup fuel]*'Asar-2081'!AI269/100</f>
        <v>173.47684318579795</v>
      </c>
      <c r="AE269" s="18" cm="1">
        <f t="array" ref="AE269">Table2[marker]*'Asar-2081'!AI269/100</f>
        <v>4.2652106663941698</v>
      </c>
      <c r="AF269">
        <v>11</v>
      </c>
      <c r="AG269" s="1">
        <v>168</v>
      </c>
      <c r="AH269" s="1">
        <v>179</v>
      </c>
      <c r="AI269" cm="1">
        <f t="array" ref="AI269">'Asar-2081'!AH269/Table2[Total order]*100</f>
        <v>8.3142508116845412E-2</v>
      </c>
      <c r="AJ269" t="str">
        <v xml:space="preserve"> </v>
      </c>
      <c r="AK269" t="s">
        <v>419</v>
      </c>
      <c r="AL269" s="18">
        <f t="shared" si="8"/>
        <v>12829.280060197034</v>
      </c>
      <c r="AM269" s="18">
        <v>41803.75</v>
      </c>
      <c r="AN269" s="18">
        <f t="shared" si="9"/>
        <v>28974.469939802966</v>
      </c>
    </row>
    <row r="270" spans="1:40">
      <c r="A270" s="1"/>
      <c r="B270" s="1" t="s">
        <v>374</v>
      </c>
      <c r="C270" s="1"/>
      <c r="D270" s="1">
        <v>94</v>
      </c>
      <c r="E270" s="1">
        <v>299</v>
      </c>
      <c r="F270" s="1" t="s">
        <v>269</v>
      </c>
      <c r="G270" s="1" t="s">
        <v>422</v>
      </c>
      <c r="H270" s="1" t="s">
        <v>419</v>
      </c>
      <c r="I270" s="1" t="s">
        <v>419</v>
      </c>
      <c r="J270" s="1" t="s">
        <v>419</v>
      </c>
      <c r="K270" s="19" t="s">
        <v>419</v>
      </c>
      <c r="L270" s="1" t="s">
        <v>419</v>
      </c>
      <c r="M270" t="s">
        <v>419</v>
      </c>
      <c r="N270" s="1" t="s">
        <v>419</v>
      </c>
      <c r="O270" s="1">
        <v>3980</v>
      </c>
      <c r="P270" s="1" t="s">
        <v>419</v>
      </c>
      <c r="Q270" s="1"/>
      <c r="R270" s="19" t="s">
        <v>419</v>
      </c>
      <c r="S270" s="19" t="s">
        <v>419</v>
      </c>
      <c r="T270" s="18" t="s">
        <v>419</v>
      </c>
      <c r="U270" s="18" t="s">
        <v>419</v>
      </c>
      <c r="V270" s="18" cm="1">
        <f t="array" ref="V270">Table2[server charge]*'Asar-2081'!AI270/100</f>
        <v>16.164018337800115</v>
      </c>
      <c r="W270" s="18" cm="1">
        <f t="array" ref="W270">Table2[DT roll charge]*'Asar-2081'!AI270/100</f>
        <v>41.181069519213352</v>
      </c>
      <c r="X270" s="18" cm="1">
        <f t="array" ref="X270">Table2[sms charge]*'Asar-2081'!AI270/100</f>
        <v>37.98544309383027</v>
      </c>
      <c r="Y270" s="18" cm="1">
        <f t="array" ref="Y270">Table2[shipment sack]*'Asar-2081'!AI270/100</f>
        <v>41.757047372650298</v>
      </c>
      <c r="Z270" s="18" cm="1">
        <f t="array" ref="Z270">Table2[tape charge]*'Asar-2081'!AI270/100</f>
        <v>3.2328036675600229</v>
      </c>
      <c r="AA270" s="18" cm="1">
        <f t="array" ref="AA270">Table2[cable tie]*'Asar-2081'!AI270/100</f>
        <v>3.3944438509380239</v>
      </c>
      <c r="AB270" s="18" cm="1">
        <f t="array" ref="AB270">Table2[audit tax]*'Asar-2081'!AI270/100</f>
        <v>3.1519835758710224</v>
      </c>
      <c r="AC270" s="18" cm="1">
        <f t="array" ref="AC270">Table2[wada tax]*'Asar-2081'!AI270/100</f>
        <v>1.0617066044878376</v>
      </c>
      <c r="AD270" s="18" cm="1">
        <f t="array" ref="AD270">Table2[2 wheeler pickup fuel]*'Asar-2081'!AI270/100</f>
        <v>56.210373769699899</v>
      </c>
      <c r="AE270" s="18" cm="1">
        <f t="array" ref="AE270">Table2[marker]*'Asar-2081'!AI270/100</f>
        <v>1.3820235678819099</v>
      </c>
      <c r="AF270">
        <v>5</v>
      </c>
      <c r="AG270" s="1">
        <v>53</v>
      </c>
      <c r="AH270" s="1">
        <v>58</v>
      </c>
      <c r="AI270" cm="1">
        <f t="array" ref="AI270">'Asar-2081'!AH270/Table2[Total order]*100</f>
        <v>2.6940030563000192E-2</v>
      </c>
      <c r="AJ270" t="str">
        <v xml:space="preserve"> </v>
      </c>
      <c r="AK270" t="s">
        <v>419</v>
      </c>
      <c r="AL270" s="18">
        <f t="shared" si="8"/>
        <v>4185.5209133599328</v>
      </c>
      <c r="AM270" s="18">
        <v>14650</v>
      </c>
      <c r="AN270" s="18">
        <f t="shared" si="9"/>
        <v>10464.479086640067</v>
      </c>
    </row>
    <row r="271" spans="1:40">
      <c r="A271" s="1" t="s">
        <v>293</v>
      </c>
      <c r="B271" s="1"/>
      <c r="C271" s="1"/>
      <c r="D271" s="1"/>
      <c r="E271" s="1">
        <v>240</v>
      </c>
      <c r="F271" s="1" t="s">
        <v>69</v>
      </c>
      <c r="G271" s="1" t="s">
        <v>422</v>
      </c>
      <c r="H271" s="1" t="s">
        <v>419</v>
      </c>
      <c r="I271" s="1" t="s">
        <v>419</v>
      </c>
      <c r="J271" s="1" t="s">
        <v>419</v>
      </c>
      <c r="K271" s="19">
        <v>828.39999999999418</v>
      </c>
      <c r="L271" s="1">
        <v>11000</v>
      </c>
      <c r="M271" s="1">
        <v>400</v>
      </c>
      <c r="N271" s="1" t="s">
        <v>419</v>
      </c>
      <c r="O271" s="1">
        <v>16950</v>
      </c>
      <c r="P271" s="1" t="s">
        <v>419</v>
      </c>
      <c r="Q271" s="1"/>
      <c r="R271" s="19" t="s">
        <v>419</v>
      </c>
      <c r="S271" s="19" t="s">
        <v>419</v>
      </c>
      <c r="T271" s="18">
        <v>851.03603824466791</v>
      </c>
      <c r="U271" s="18">
        <v>7696.9843098798729</v>
      </c>
      <c r="V271" s="18" cm="1">
        <f t="array" ref="V271">Table2[server charge]*'Asar-2081'!AI271/100</f>
        <v>81.934851574366093</v>
      </c>
      <c r="W271" s="18" cm="1">
        <f t="array" ref="W271">Table2[DT roll charge]*'Asar-2081'!AI271/100</f>
        <v>208.74542135601251</v>
      </c>
      <c r="X271" s="18" cm="1">
        <f t="array" ref="X271">Table2[sms charge]*'Asar-2081'!AI271/100</f>
        <v>192.54690119976033</v>
      </c>
      <c r="Y271" s="18" cm="1">
        <f t="array" ref="Y271">Table2[shipment sack]*'Asar-2081'!AI271/100</f>
        <v>211.6650332337791</v>
      </c>
      <c r="Z271" s="18" cm="1">
        <f t="array" ref="Z271">Table2[tape charge]*'Asar-2081'!AI271/100</f>
        <v>16.386970314873221</v>
      </c>
      <c r="AA271" s="18" cm="1">
        <f t="array" ref="AA271">Table2[cable tie]*'Asar-2081'!AI271/100</f>
        <v>17.20631883061688</v>
      </c>
      <c r="AB271" s="18" cm="1">
        <f t="array" ref="AB271">Table2[audit tax]*'Asar-2081'!AI271/100</f>
        <v>15.977296057001389</v>
      </c>
      <c r="AC271" s="18" cm="1">
        <f t="array" ref="AC271">Table2[wada tax]*'Asar-2081'!AI271/100</f>
        <v>5.3817541675762799</v>
      </c>
      <c r="AD271" s="18" cm="1">
        <f t="array" ref="AD271">Table2[2 wheeler pickup fuel]*'Asar-2081'!AI271/100</f>
        <v>284.92844634985812</v>
      </c>
      <c r="AE271" s="18" cm="1">
        <f t="array" ref="AE271">Table2[marker]*'Asar-2081'!AI271/100</f>
        <v>7.0054298096083016</v>
      </c>
      <c r="AF271">
        <v>20</v>
      </c>
      <c r="AG271" s="1">
        <v>274</v>
      </c>
      <c r="AH271" s="1">
        <v>294</v>
      </c>
      <c r="AI271" cm="1">
        <f t="array" ref="AI271">'Asar-2081'!AH271/Table2[Total order]*100</f>
        <v>0.13655808595727684</v>
      </c>
      <c r="AJ271">
        <v>285</v>
      </c>
      <c r="AK271">
        <v>0.46580044128462861</v>
      </c>
      <c r="AL271" s="18">
        <f t="shared" si="8"/>
        <v>38768.198771017996</v>
      </c>
      <c r="AM271" s="18">
        <v>73645</v>
      </c>
      <c r="AN271" s="18">
        <f t="shared" si="9"/>
        <v>34876.801228982004</v>
      </c>
    </row>
    <row r="272" spans="1:40">
      <c r="A272" s="1" t="s">
        <v>69</v>
      </c>
      <c r="B272" s="1" t="s">
        <v>374</v>
      </c>
      <c r="C272" s="1">
        <v>240</v>
      </c>
      <c r="D272" s="1">
        <v>89</v>
      </c>
      <c r="E272" s="1">
        <v>185</v>
      </c>
      <c r="F272" s="1" t="s">
        <v>270</v>
      </c>
      <c r="G272" s="1" t="s">
        <v>422</v>
      </c>
      <c r="H272" s="1" t="s">
        <v>419</v>
      </c>
      <c r="I272" s="1" t="s">
        <v>419</v>
      </c>
      <c r="J272" s="1" t="s">
        <v>419</v>
      </c>
      <c r="K272" s="19" t="s">
        <v>419</v>
      </c>
      <c r="L272" s="1" t="s">
        <v>419</v>
      </c>
      <c r="M272" s="1" t="s">
        <v>419</v>
      </c>
      <c r="N272" s="1" t="s">
        <v>419</v>
      </c>
      <c r="O272" s="1">
        <v>28400</v>
      </c>
      <c r="P272" s="1" t="s">
        <v>419</v>
      </c>
      <c r="Q272" s="1"/>
      <c r="R272" s="19" t="s">
        <v>419</v>
      </c>
      <c r="S272" s="19" t="s">
        <v>419</v>
      </c>
      <c r="T272" s="18" t="s">
        <v>419</v>
      </c>
      <c r="U272" s="18" t="s">
        <v>419</v>
      </c>
      <c r="V272" s="18" cm="1">
        <f t="array" ref="V272">Table2[server charge]*'Asar-2081'!AI272/100</f>
        <v>92.525070485338588</v>
      </c>
      <c r="W272" s="18" cm="1">
        <f t="array" ref="W272">Table2[DT roll charge]*'Asar-2081'!AI272/100</f>
        <v>235.7261220754971</v>
      </c>
      <c r="X272" s="18" cm="1">
        <f t="array" ref="X272">Table2[sms charge]*'Asar-2081'!AI272/100</f>
        <v>217.43391564054568</v>
      </c>
      <c r="Y272" s="18" cm="1">
        <f t="array" ref="Y272">Table2[shipment sack]*'Asar-2081'!AI272/100</f>
        <v>239.02309875379134</v>
      </c>
      <c r="Z272" s="18" cm="1">
        <f t="array" ref="Z272">Table2[tape charge]*'Asar-2081'!AI272/100</f>
        <v>18.505014097067718</v>
      </c>
      <c r="AA272" s="18" cm="1">
        <f t="array" ref="AA272">Table2[cable tie]*'Asar-2081'!AI272/100</f>
        <v>19.430264801921101</v>
      </c>
      <c r="AB272" s="18" cm="1">
        <f t="array" ref="AB272">Table2[audit tax]*'Asar-2081'!AI272/100</f>
        <v>18.042388744641023</v>
      </c>
      <c r="AC272" s="18" cm="1">
        <f t="array" ref="AC272">Table2[wada tax]*'Asar-2081'!AI272/100</f>
        <v>6.0773550463786554</v>
      </c>
      <c r="AD272" s="18" cm="1">
        <f t="array" ref="AD272">Table2[2 wheeler pickup fuel]*'Asar-2081'!AI272/100</f>
        <v>321.75593261276492</v>
      </c>
      <c r="AE272" s="18" cm="1">
        <f t="array" ref="AE272">Table2[marker]*'Asar-2081'!AI272/100</f>
        <v>7.9108935264964488</v>
      </c>
      <c r="AF272">
        <v>40</v>
      </c>
      <c r="AG272" s="1">
        <v>292</v>
      </c>
      <c r="AH272" s="1">
        <v>332</v>
      </c>
      <c r="AI272" cm="1">
        <f t="array" ref="AI272">'Asar-2081'!AH272/Table2[Total order]*100</f>
        <v>0.15420845080889764</v>
      </c>
      <c r="AJ272" t="str">
        <v xml:space="preserve"> </v>
      </c>
      <c r="AK272" t="s">
        <v>419</v>
      </c>
      <c r="AL272" s="18">
        <f t="shared" si="8"/>
        <v>29576.43005578444</v>
      </c>
      <c r="AM272" s="18">
        <v>82637.5</v>
      </c>
      <c r="AN272" s="18">
        <f t="shared" si="9"/>
        <v>53061.06994421556</v>
      </c>
    </row>
    <row r="273" spans="1:40">
      <c r="A273" t="s">
        <v>293</v>
      </c>
      <c r="E273">
        <v>268</v>
      </c>
      <c r="F273" t="s">
        <v>70</v>
      </c>
      <c r="G273" t="s">
        <v>422</v>
      </c>
      <c r="H273" t="s">
        <v>419</v>
      </c>
      <c r="I273" t="s">
        <v>419</v>
      </c>
      <c r="J273" t="s">
        <v>419</v>
      </c>
      <c r="K273" s="19">
        <v>911.52999999999884</v>
      </c>
      <c r="L273">
        <v>3500</v>
      </c>
      <c r="M273">
        <v>730</v>
      </c>
      <c r="N273">
        <v>400</v>
      </c>
      <c r="O273">
        <v>25130</v>
      </c>
      <c r="P273" t="s">
        <v>419</v>
      </c>
      <c r="R273" s="18" t="s">
        <v>419</v>
      </c>
      <c r="S273" s="18" t="s">
        <v>419</v>
      </c>
      <c r="T273" s="18">
        <v>913.7439568521695</v>
      </c>
      <c r="U273" s="18">
        <v>8264.1305221868097</v>
      </c>
      <c r="V273" s="18" cm="1">
        <f t="array" ref="V273">Table2[server charge]*'Asar-2081'!AI273/100</f>
        <v>127.64000687435264</v>
      </c>
      <c r="W273" s="18" cm="1">
        <f t="array" ref="W273">Table2[DT roll charge]*'Asar-2081'!AI273/100</f>
        <v>325.18844551378822</v>
      </c>
      <c r="X273" s="18" cm="1">
        <f t="array" ref="X273">Table2[sms charge]*'Asar-2081'!AI273/100</f>
        <v>299.95401615472872</v>
      </c>
      <c r="Y273" s="18" cm="1">
        <f t="array" ref="Y273">Table2[shipment sack]*'Asar-2081'!AI273/100</f>
        <v>329.736684425411</v>
      </c>
      <c r="Z273" s="18" cm="1">
        <f t="array" ref="Z273">Table2[tape charge]*'Asar-2081'!AI273/100</f>
        <v>25.528001374870527</v>
      </c>
      <c r="AA273" s="18" cm="1">
        <f t="array" ref="AA273">Table2[cable tie]*'Asar-2081'!AI273/100</f>
        <v>26.804401443614051</v>
      </c>
      <c r="AB273" s="18" cm="1">
        <f t="array" ref="AB273">Table2[audit tax]*'Asar-2081'!AI273/100</f>
        <v>24.889801340498767</v>
      </c>
      <c r="AC273" s="18" cm="1">
        <f t="array" ref="AC273">Table2[wada tax]*'Asar-2081'!AI273/100</f>
        <v>8.3838211181970621</v>
      </c>
      <c r="AD273" s="18" cm="1">
        <f t="array" ref="AD273">Table2[2 wheeler pickup fuel]*'Asar-2081'!AI273/100</f>
        <v>443.86812390556128</v>
      </c>
      <c r="AE273" s="18" cm="1">
        <f t="array" ref="AE273">Table2[marker]*'Asar-2081'!AI273/100</f>
        <v>10.91322058775715</v>
      </c>
      <c r="AF273">
        <v>48</v>
      </c>
      <c r="AG273">
        <v>410</v>
      </c>
      <c r="AH273">
        <v>458</v>
      </c>
      <c r="AI273" cm="1">
        <f t="array" ref="AI273">'Asar-2081'!AH273/Table2[Total order]*100</f>
        <v>0.21273334479058773</v>
      </c>
      <c r="AJ273">
        <v>306</v>
      </c>
      <c r="AK273">
        <v>0.50012257906349589</v>
      </c>
      <c r="AL273" s="18">
        <f t="shared" si="8"/>
        <v>41472.311001777751</v>
      </c>
      <c r="AM273" s="18">
        <v>111384.38</v>
      </c>
      <c r="AN273" s="18">
        <f t="shared" si="9"/>
        <v>69912.068998222254</v>
      </c>
    </row>
    <row r="274" spans="1:40">
      <c r="A274" t="s">
        <v>70</v>
      </c>
      <c r="B274" t="s">
        <v>308</v>
      </c>
      <c r="E274">
        <v>162</v>
      </c>
      <c r="F274" t="s">
        <v>307</v>
      </c>
      <c r="G274" t="s">
        <v>422</v>
      </c>
      <c r="H274" t="s">
        <v>419</v>
      </c>
      <c r="I274" t="s">
        <v>419</v>
      </c>
      <c r="J274" t="s">
        <v>419</v>
      </c>
      <c r="K274" s="19" t="s">
        <v>419</v>
      </c>
      <c r="L274" t="s">
        <v>419</v>
      </c>
      <c r="M274" t="s">
        <v>419</v>
      </c>
      <c r="N274" t="s">
        <v>419</v>
      </c>
      <c r="O274">
        <v>12230</v>
      </c>
      <c r="P274" t="s">
        <v>419</v>
      </c>
      <c r="R274" s="18" t="s">
        <v>419</v>
      </c>
      <c r="S274" s="18" t="s">
        <v>419</v>
      </c>
      <c r="T274" s="18" t="s">
        <v>419</v>
      </c>
      <c r="U274" s="18" t="s">
        <v>419</v>
      </c>
      <c r="V274" s="18" cm="1">
        <f t="array" ref="V274">Table2[server charge]*'Asar-2081'!AI274/100</f>
        <v>45.147775357303765</v>
      </c>
      <c r="W274" s="18" cm="1">
        <f t="array" ref="W274">Table2[DT roll charge]*'Asar-2081'!AI274/100</f>
        <v>115.0229872778028</v>
      </c>
      <c r="X274" s="18" cm="1">
        <f t="array" ref="X274">Table2[sms charge]*'Asar-2081'!AI274/100</f>
        <v>106.09727208966386</v>
      </c>
      <c r="Y274" s="18" cm="1">
        <f t="array" ref="Y274">Table2[shipment sack]*'Asar-2081'!AI274/100</f>
        <v>116.63175300636806</v>
      </c>
      <c r="Z274" s="18" cm="1">
        <f t="array" ref="Z274">Table2[tape charge]*'Asar-2081'!AI274/100</f>
        <v>9.029555071460754</v>
      </c>
      <c r="AA274" s="18" cm="1">
        <f t="array" ref="AA274">Table2[cable tie]*'Asar-2081'!AI274/100</f>
        <v>9.4810328250337914</v>
      </c>
      <c r="AB274" s="18" cm="1">
        <f t="array" ref="AB274">Table2[audit tax]*'Asar-2081'!AI274/100</f>
        <v>8.8038161946742335</v>
      </c>
      <c r="AC274" s="18" cm="1">
        <f t="array" ref="AC274">Table2[wada tax]*'Asar-2081'!AI274/100</f>
        <v>2.9654563780522358</v>
      </c>
      <c r="AD274" s="18" cm="1">
        <f t="array" ref="AD274">Table2[2 wheeler pickup fuel]*'Asar-2081'!AI274/100</f>
        <v>157.00138880502385</v>
      </c>
      <c r="AE274" s="18" cm="1">
        <f t="array" ref="AE274">Table2[marker]*'Asar-2081'!AI274/100</f>
        <v>3.8601347930494718</v>
      </c>
      <c r="AF274">
        <v>27</v>
      </c>
      <c r="AG274">
        <v>135</v>
      </c>
      <c r="AH274">
        <v>162</v>
      </c>
      <c r="AI274" cm="1">
        <f t="array" ref="AI274">'Asar-2081'!AH274/Table2[Total order]*100</f>
        <v>7.5246292262172942E-2</v>
      </c>
      <c r="AJ274" t="str">
        <v xml:space="preserve"> </v>
      </c>
      <c r="AK274" t="s">
        <v>419</v>
      </c>
      <c r="AL274" s="18">
        <f t="shared" si="8"/>
        <v>12804.04117179843</v>
      </c>
      <c r="AM274" s="18">
        <v>36010</v>
      </c>
      <c r="AN274" s="18">
        <f t="shared" si="9"/>
        <v>23205.958828201568</v>
      </c>
    </row>
    <row r="275" spans="1:40">
      <c r="B275" t="s">
        <v>308</v>
      </c>
      <c r="E275">
        <v>318</v>
      </c>
      <c r="F275" t="s">
        <v>310</v>
      </c>
      <c r="G275" t="s">
        <v>422</v>
      </c>
      <c r="H275" t="s">
        <v>419</v>
      </c>
      <c r="I275" t="s">
        <v>419</v>
      </c>
      <c r="J275" t="s">
        <v>419</v>
      </c>
      <c r="K275" s="19" t="s">
        <v>419</v>
      </c>
      <c r="L275" t="s">
        <v>419</v>
      </c>
      <c r="M275" t="s">
        <v>419</v>
      </c>
      <c r="N275" t="s">
        <v>419</v>
      </c>
      <c r="O275">
        <v>3850</v>
      </c>
      <c r="P275" t="s">
        <v>419</v>
      </c>
      <c r="R275" s="18" t="s">
        <v>419</v>
      </c>
      <c r="S275" s="18" t="s">
        <v>419</v>
      </c>
      <c r="T275" s="18" t="s">
        <v>419</v>
      </c>
      <c r="U275" s="18" t="s">
        <v>419</v>
      </c>
      <c r="V275" s="18" cm="1">
        <f t="array" ref="V275">Table2[server charge]*'Asar-2081'!AI275/100</f>
        <v>22.016507735969121</v>
      </c>
      <c r="W275" s="18" cm="1">
        <f t="array" ref="W275">Table2[DT roll charge]*'Asar-2081'!AI275/100</f>
        <v>56.091456758928523</v>
      </c>
      <c r="X275" s="18" cm="1">
        <f t="array" ref="X275">Table2[sms charge]*'Asar-2081'!AI275/100</f>
        <v>51.738793179527427</v>
      </c>
      <c r="Y275" s="18" cm="1">
        <f t="array" ref="Y275">Table2[shipment sack]*'Asar-2081'!AI275/100</f>
        <v>56.875978317920229</v>
      </c>
      <c r="Z275" s="18" cm="1">
        <f t="array" ref="Z275">Table2[tape charge]*'Asar-2081'!AI275/100</f>
        <v>4.4033015471938235</v>
      </c>
      <c r="AA275" s="18" cm="1">
        <f t="array" ref="AA275">Table2[cable tie]*'Asar-2081'!AI275/100</f>
        <v>4.6234666245535152</v>
      </c>
      <c r="AB275" s="18" cm="1">
        <f t="array" ref="AB275">Table2[audit tax]*'Asar-2081'!AI275/100</f>
        <v>4.2932190085139785</v>
      </c>
      <c r="AC275" s="18" cm="1">
        <f t="array" ref="AC275">Table2[wada tax]*'Asar-2081'!AI275/100</f>
        <v>1.4461176164575715</v>
      </c>
      <c r="AD275" s="18" cm="1">
        <f t="array" ref="AD275">Table2[2 wheeler pickup fuel]*'Asar-2081'!AI275/100</f>
        <v>76.56240565183262</v>
      </c>
      <c r="AE275" s="18" cm="1">
        <f t="array" ref="AE275">Table2[marker]*'Asar-2081'!AI275/100</f>
        <v>1.8824114114253598</v>
      </c>
      <c r="AF275">
        <v>22</v>
      </c>
      <c r="AG275">
        <v>57</v>
      </c>
      <c r="AH275">
        <v>79</v>
      </c>
      <c r="AI275" cm="1">
        <f t="array" ref="AI275">'Asar-2081'!AH275/Table2[Total order]*100</f>
        <v>3.6694179559948532E-2</v>
      </c>
      <c r="AJ275" t="str">
        <v xml:space="preserve"> </v>
      </c>
      <c r="AK275" t="s">
        <v>419</v>
      </c>
      <c r="AL275" s="18">
        <f t="shared" si="8"/>
        <v>4129.9336578523216</v>
      </c>
      <c r="AM275" s="18">
        <v>19245</v>
      </c>
      <c r="AN275" s="18">
        <f t="shared" si="9"/>
        <v>15115.066342147678</v>
      </c>
    </row>
    <row r="276" spans="1:40">
      <c r="A276" t="s">
        <v>309</v>
      </c>
      <c r="E276">
        <v>65</v>
      </c>
      <c r="F276" t="s">
        <v>311</v>
      </c>
      <c r="G276" t="s">
        <v>419</v>
      </c>
      <c r="H276" t="s">
        <v>470</v>
      </c>
      <c r="I276" t="s">
        <v>419</v>
      </c>
      <c r="J276" t="s">
        <v>419</v>
      </c>
      <c r="K276" s="19">
        <v>1382.6000000000058</v>
      </c>
      <c r="L276">
        <v>3700</v>
      </c>
      <c r="M276">
        <v>2060</v>
      </c>
      <c r="N276">
        <v>281</v>
      </c>
      <c r="O276">
        <v>35970</v>
      </c>
      <c r="P276" t="s">
        <v>419</v>
      </c>
      <c r="R276" s="18">
        <v>28105.176140912732</v>
      </c>
      <c r="S276" s="18" t="s">
        <v>419</v>
      </c>
      <c r="T276" s="18" t="s">
        <v>419</v>
      </c>
      <c r="U276" s="18" t="s">
        <v>419</v>
      </c>
      <c r="V276" s="18" cm="1">
        <f t="array" ref="V276">Table2[server charge]*'Asar-2081'!AI276/100</f>
        <v>187.00097077006686</v>
      </c>
      <c r="W276" s="18" cm="1">
        <f t="array" ref="W276">Table2[DT roll charge]*'Asar-2081'!AI276/100</f>
        <v>476.42237323089932</v>
      </c>
      <c r="X276" s="18" cm="1">
        <f t="array" ref="X276">Table2[sms charge]*'Asar-2081'!AI276/100</f>
        <v>439.45228130965711</v>
      </c>
      <c r="Y276" s="18" cm="1">
        <f t="array" ref="Y276">Table2[shipment sack]*'Asar-2081'!AI276/100</f>
        <v>483.08584115600604</v>
      </c>
      <c r="Z276" s="18" cm="1">
        <f t="array" ref="Z276">Table2[tape charge]*'Asar-2081'!AI276/100</f>
        <v>37.40019415401337</v>
      </c>
      <c r="AA276" s="18" cm="1">
        <f t="array" ref="AA276">Table2[cable tie]*'Asar-2081'!AI276/100</f>
        <v>39.270203861714037</v>
      </c>
      <c r="AB276" s="18" cm="1">
        <f t="array" ref="AB276">Table2[audit tax]*'Asar-2081'!AI276/100</f>
        <v>36.46518930016304</v>
      </c>
      <c r="AC276" s="18" cm="1">
        <f t="array" ref="AC276">Table2[wada tax]*'Asar-2081'!AI276/100</f>
        <v>12.282847096747226</v>
      </c>
      <c r="AD276" s="18" cm="1">
        <f t="array" ref="AD276">Table2[2 wheeler pickup fuel]*'Asar-2081'!AI276/100</f>
        <v>650.29587585290744</v>
      </c>
      <c r="AE276" s="18" cm="1">
        <f t="array" ref="AE276">Table2[marker]*'Asar-2081'!AI276/100</f>
        <v>15.988583000840714</v>
      </c>
      <c r="AF276">
        <v>161</v>
      </c>
      <c r="AG276">
        <v>510</v>
      </c>
      <c r="AH276">
        <v>671</v>
      </c>
      <c r="AI276" cm="1">
        <f t="array" ref="AI276">'Asar-2081'!AH276/Table2[Total order]*100</f>
        <v>0.31166828461677809</v>
      </c>
      <c r="AJ276" t="str">
        <v xml:space="preserve"> </v>
      </c>
      <c r="AK276" t="s">
        <v>419</v>
      </c>
      <c r="AL276" s="18">
        <f t="shared" si="8"/>
        <v>73876.440500645767</v>
      </c>
      <c r="AM276" s="18">
        <v>196198.25</v>
      </c>
      <c r="AN276" s="18">
        <f t="shared" si="9"/>
        <v>122321.80949935423</v>
      </c>
    </row>
    <row r="277" spans="1:40">
      <c r="B277" t="s">
        <v>308</v>
      </c>
      <c r="E277">
        <v>306</v>
      </c>
      <c r="F277" t="s">
        <v>312</v>
      </c>
      <c r="G277" t="s">
        <v>419</v>
      </c>
      <c r="H277" t="s">
        <v>419</v>
      </c>
      <c r="I277" t="s">
        <v>419</v>
      </c>
      <c r="J277" t="s">
        <v>419</v>
      </c>
      <c r="K277" s="19" t="s">
        <v>419</v>
      </c>
      <c r="L277" t="s">
        <v>419</v>
      </c>
      <c r="M277" t="s">
        <v>419</v>
      </c>
      <c r="N277" t="s">
        <v>419</v>
      </c>
      <c r="O277">
        <v>1460</v>
      </c>
      <c r="P277" t="s">
        <v>419</v>
      </c>
      <c r="R277" s="18" t="s">
        <v>419</v>
      </c>
      <c r="S277" s="18" t="s">
        <v>419</v>
      </c>
      <c r="T277" s="18" t="s">
        <v>419</v>
      </c>
      <c r="U277" s="18" t="s">
        <v>419</v>
      </c>
      <c r="V277" s="18" cm="1">
        <f t="array" ref="V277">Table2[server charge]*'Asar-2081'!AI277/100</f>
        <v>7.5246292262172938</v>
      </c>
      <c r="W277" s="18" cm="1">
        <f t="array" ref="W277">Table2[DT roll charge]*'Asar-2081'!AI277/100</f>
        <v>19.1704978796338</v>
      </c>
      <c r="X277" s="18" cm="1">
        <f t="array" ref="X277">Table2[sms charge]*'Asar-2081'!AI277/100</f>
        <v>17.682878681610642</v>
      </c>
      <c r="Y277" s="18" cm="1">
        <f t="array" ref="Y277">Table2[shipment sack]*'Asar-2081'!AI277/100</f>
        <v>19.438625501061345</v>
      </c>
      <c r="Z277" s="18" cm="1">
        <f t="array" ref="Z277">Table2[tape charge]*'Asar-2081'!AI277/100</f>
        <v>1.5049258452434588</v>
      </c>
      <c r="AA277" s="18" cm="1">
        <f t="array" ref="AA277">Table2[cable tie]*'Asar-2081'!AI277/100</f>
        <v>1.5801721375056317</v>
      </c>
      <c r="AB277" s="18" cm="1">
        <f t="array" ref="AB277">Table2[audit tax]*'Asar-2081'!AI277/100</f>
        <v>1.4673026991123723</v>
      </c>
      <c r="AC277" s="18" cm="1">
        <f t="array" ref="AC277">Table2[wada tax]*'Asar-2081'!AI277/100</f>
        <v>0.49424272967537264</v>
      </c>
      <c r="AD277" s="18" cm="1">
        <f t="array" ref="AD277">Table2[2 wheeler pickup fuel]*'Asar-2081'!AI277/100</f>
        <v>26.166898134170641</v>
      </c>
      <c r="AE277" s="18" cm="1">
        <f t="array" ref="AE277">Table2[marker]*'Asar-2081'!AI277/100</f>
        <v>0.64335579884157867</v>
      </c>
      <c r="AF277">
        <v>6</v>
      </c>
      <c r="AG277">
        <v>21</v>
      </c>
      <c r="AH277">
        <v>27</v>
      </c>
      <c r="AI277" cm="1">
        <f t="array" ref="AI277">'Asar-2081'!AH277/Table2[Total order]*100</f>
        <v>1.2541048710362157E-2</v>
      </c>
      <c r="AJ277" t="str">
        <v xml:space="preserve"> </v>
      </c>
      <c r="AK277" t="s">
        <v>419</v>
      </c>
      <c r="AL277" s="18">
        <f t="shared" si="8"/>
        <v>1555.673528633072</v>
      </c>
      <c r="AM277" s="18">
        <v>4807.5</v>
      </c>
      <c r="AN277" s="18">
        <f t="shared" si="9"/>
        <v>3251.8264713669278</v>
      </c>
    </row>
    <row r="278" spans="1:40">
      <c r="A278" t="s">
        <v>309</v>
      </c>
      <c r="E278">
        <v>101</v>
      </c>
      <c r="F278" t="s">
        <v>313</v>
      </c>
      <c r="G278" t="s">
        <v>422</v>
      </c>
      <c r="H278" t="s">
        <v>419</v>
      </c>
      <c r="I278" t="s">
        <v>419</v>
      </c>
      <c r="J278" t="s">
        <v>419</v>
      </c>
      <c r="K278" s="19">
        <v>616.30000000000291</v>
      </c>
      <c r="L278">
        <v>4000</v>
      </c>
      <c r="M278" t="s">
        <v>419</v>
      </c>
      <c r="N278" t="s">
        <v>419</v>
      </c>
      <c r="O278">
        <v>40750</v>
      </c>
      <c r="P278">
        <v>6475</v>
      </c>
      <c r="R278" s="18" t="s">
        <v>419</v>
      </c>
      <c r="S278" s="18" t="s">
        <v>419</v>
      </c>
      <c r="T278" s="18">
        <v>1191.4504535425351</v>
      </c>
      <c r="U278" s="18">
        <v>10775.778033831823</v>
      </c>
      <c r="V278" s="18" cm="1">
        <f t="array" ref="V278">Table2[server charge]*'Asar-2081'!AI278/100</f>
        <v>202.05022922250143</v>
      </c>
      <c r="W278" s="18" cm="1">
        <f t="array" ref="W278">Table2[DT roll charge]*'Asar-2081'!AI278/100</f>
        <v>514.7633689901669</v>
      </c>
      <c r="X278" s="18" cm="1">
        <f t="array" ref="X278">Table2[sms charge]*'Asar-2081'!AI278/100</f>
        <v>474.8180386728784</v>
      </c>
      <c r="Y278" s="18" cm="1">
        <f t="array" ref="Y278">Table2[shipment sack]*'Asar-2081'!AI278/100</f>
        <v>521.96309215812869</v>
      </c>
      <c r="Z278" s="18" cm="1">
        <f t="array" ref="Z278">Table2[tape charge]*'Asar-2081'!AI278/100</f>
        <v>40.410045844500289</v>
      </c>
      <c r="AA278" s="18" cm="1">
        <f t="array" ref="AA278">Table2[cable tie]*'Asar-2081'!AI278/100</f>
        <v>42.430548136725299</v>
      </c>
      <c r="AB278" s="18" cm="1">
        <f t="array" ref="AB278">Table2[audit tax]*'Asar-2081'!AI278/100</f>
        <v>39.39979469838778</v>
      </c>
      <c r="AC278" s="18" cm="1">
        <f t="array" ref="AC278">Table2[wada tax]*'Asar-2081'!AI278/100</f>
        <v>13.27133255609797</v>
      </c>
      <c r="AD278" s="18" cm="1">
        <f t="array" ref="AD278">Table2[2 wheeler pickup fuel]*'Asar-2081'!AI278/100</f>
        <v>702.62967212124875</v>
      </c>
      <c r="AE278" s="18" cm="1">
        <f t="array" ref="AE278">Table2[marker]*'Asar-2081'!AI278/100</f>
        <v>17.275294598523875</v>
      </c>
      <c r="AF278">
        <v>78</v>
      </c>
      <c r="AG278">
        <v>647</v>
      </c>
      <c r="AH278">
        <v>725</v>
      </c>
      <c r="AI278" cm="1">
        <f t="array" ref="AI278">'Asar-2081'!AH278/Table2[Total order]*100</f>
        <v>0.3367503820375024</v>
      </c>
      <c r="AJ278">
        <v>399</v>
      </c>
      <c r="AK278">
        <v>0.65212061779848007</v>
      </c>
      <c r="AL278" s="18">
        <f t="shared" si="8"/>
        <v>66377.539904373509</v>
      </c>
      <c r="AM278" s="18">
        <v>165685</v>
      </c>
      <c r="AN278" s="18">
        <f t="shared" si="9"/>
        <v>99307.460095626491</v>
      </c>
    </row>
    <row r="279" spans="1:40">
      <c r="B279" t="s">
        <v>308</v>
      </c>
      <c r="E279">
        <v>317</v>
      </c>
      <c r="F279" t="s">
        <v>314</v>
      </c>
      <c r="G279" t="s">
        <v>419</v>
      </c>
      <c r="H279" t="s">
        <v>419</v>
      </c>
      <c r="I279" t="s">
        <v>419</v>
      </c>
      <c r="J279" t="s">
        <v>419</v>
      </c>
      <c r="K279" s="19" t="s">
        <v>419</v>
      </c>
      <c r="L279" t="s">
        <v>419</v>
      </c>
      <c r="M279" t="s">
        <v>419</v>
      </c>
      <c r="N279" t="s">
        <v>419</v>
      </c>
      <c r="O279">
        <v>2170</v>
      </c>
      <c r="P279" t="s">
        <v>419</v>
      </c>
      <c r="R279" s="18" t="s">
        <v>419</v>
      </c>
      <c r="S279" s="18" t="s">
        <v>419</v>
      </c>
      <c r="T279" s="18" t="s">
        <v>419</v>
      </c>
      <c r="U279" s="18" t="s">
        <v>419</v>
      </c>
      <c r="V279" s="18" cm="1">
        <f t="array" ref="V279">Table2[server charge]*'Asar-2081'!AI279/100</f>
        <v>11.426288824996634</v>
      </c>
      <c r="W279" s="18" cm="1">
        <f t="array" ref="W279">Table2[DT roll charge]*'Asar-2081'!AI279/100</f>
        <v>29.110756039443924</v>
      </c>
      <c r="X279" s="18" cm="1">
        <f t="array" ref="X279">Table2[sms charge]*'Asar-2081'!AI279/100</f>
        <v>26.851778738742087</v>
      </c>
      <c r="Y279" s="18" cm="1">
        <f t="array" ref="Y279">Table2[shipment sack]*'Asar-2081'!AI279/100</f>
        <v>29.517912797907972</v>
      </c>
      <c r="Z279" s="18" cm="1">
        <f t="array" ref="Z279">Table2[tape charge]*'Asar-2081'!AI279/100</f>
        <v>2.2852577649993266</v>
      </c>
      <c r="AA279" s="18" cm="1">
        <f t="array" ref="AA279">Table2[cable tie]*'Asar-2081'!AI279/100</f>
        <v>2.3995206532492928</v>
      </c>
      <c r="AB279" s="18" cm="1">
        <f t="array" ref="AB279">Table2[audit tax]*'Asar-2081'!AI279/100</f>
        <v>2.2281263208743436</v>
      </c>
      <c r="AC279" s="18" cm="1">
        <f t="array" ref="AC279">Table2[wada tax]*'Asar-2081'!AI279/100</f>
        <v>0.75051673765519555</v>
      </c>
      <c r="AD279" s="18" cm="1">
        <f t="array" ref="AD279">Table2[2 wheeler pickup fuel]*'Asar-2081'!AI279/100</f>
        <v>39.734919388925789</v>
      </c>
      <c r="AE279" s="18" cm="1">
        <f t="array" ref="AE279">Table2[marker]*'Asar-2081'!AI279/100</f>
        <v>0.97694769453721209</v>
      </c>
      <c r="AF279">
        <v>3</v>
      </c>
      <c r="AG279">
        <v>38</v>
      </c>
      <c r="AH279">
        <v>41</v>
      </c>
      <c r="AI279" cm="1">
        <f t="array" ref="AI279">'Asar-2081'!AH279/Table2[Total order]*100</f>
        <v>1.9043814708327722E-2</v>
      </c>
      <c r="AJ279" t="str">
        <v xml:space="preserve"> </v>
      </c>
      <c r="AK279" t="s">
        <v>419</v>
      </c>
      <c r="AL279" s="18">
        <f t="shared" si="8"/>
        <v>2315.2820249613324</v>
      </c>
      <c r="AM279" s="18">
        <v>10475</v>
      </c>
      <c r="AN279" s="18">
        <f t="shared" si="9"/>
        <v>8159.7179750386676</v>
      </c>
    </row>
    <row r="280" spans="1:40">
      <c r="B280" t="s">
        <v>308</v>
      </c>
      <c r="E280">
        <v>321</v>
      </c>
      <c r="F280" t="s">
        <v>315</v>
      </c>
      <c r="G280" t="s">
        <v>422</v>
      </c>
      <c r="H280" t="s">
        <v>419</v>
      </c>
      <c r="I280" t="s">
        <v>419</v>
      </c>
      <c r="J280" t="s">
        <v>419</v>
      </c>
      <c r="K280" s="19" t="s">
        <v>419</v>
      </c>
      <c r="L280" t="s">
        <v>419</v>
      </c>
      <c r="M280" t="s">
        <v>419</v>
      </c>
      <c r="N280" t="s">
        <v>419</v>
      </c>
      <c r="O280">
        <v>1635</v>
      </c>
      <c r="P280" t="s">
        <v>419</v>
      </c>
      <c r="R280" s="18" t="s">
        <v>419</v>
      </c>
      <c r="S280" s="18" t="s">
        <v>419</v>
      </c>
      <c r="T280" s="18" t="s">
        <v>419</v>
      </c>
      <c r="U280" s="18" t="s">
        <v>419</v>
      </c>
      <c r="V280" s="18" cm="1">
        <f t="array" ref="V280">Table2[server charge]*'Asar-2081'!AI280/100</f>
        <v>7.5246292262172938</v>
      </c>
      <c r="W280" s="18" cm="1">
        <f t="array" ref="W280">Table2[DT roll charge]*'Asar-2081'!AI280/100</f>
        <v>19.1704978796338</v>
      </c>
      <c r="X280" s="18" cm="1">
        <f t="array" ref="X280">Table2[sms charge]*'Asar-2081'!AI280/100</f>
        <v>17.682878681610642</v>
      </c>
      <c r="Y280" s="18" cm="1">
        <f t="array" ref="Y280">Table2[shipment sack]*'Asar-2081'!AI280/100</f>
        <v>19.438625501061345</v>
      </c>
      <c r="Z280" s="18" cm="1">
        <f t="array" ref="Z280">Table2[tape charge]*'Asar-2081'!AI280/100</f>
        <v>1.5049258452434588</v>
      </c>
      <c r="AA280" s="18" cm="1">
        <f t="array" ref="AA280">Table2[cable tie]*'Asar-2081'!AI280/100</f>
        <v>1.5801721375056317</v>
      </c>
      <c r="AB280" s="18" cm="1">
        <f t="array" ref="AB280">Table2[audit tax]*'Asar-2081'!AI280/100</f>
        <v>1.4673026991123723</v>
      </c>
      <c r="AC280" s="18" cm="1">
        <f t="array" ref="AC280">Table2[wada tax]*'Asar-2081'!AI280/100</f>
        <v>0.49424272967537264</v>
      </c>
      <c r="AD280" s="18" cm="1">
        <f t="array" ref="AD280">Table2[2 wheeler pickup fuel]*'Asar-2081'!AI280/100</f>
        <v>26.166898134170641</v>
      </c>
      <c r="AE280" s="18" cm="1">
        <f t="array" ref="AE280">Table2[marker]*'Asar-2081'!AI280/100</f>
        <v>0.64335579884157867</v>
      </c>
      <c r="AF280">
        <v>4</v>
      </c>
      <c r="AG280">
        <v>23</v>
      </c>
      <c r="AH280">
        <v>27</v>
      </c>
      <c r="AI280" cm="1">
        <f t="array" ref="AI280">'Asar-2081'!AH280/Table2[Total order]*100</f>
        <v>1.2541048710362157E-2</v>
      </c>
      <c r="AJ280" t="str">
        <v xml:space="preserve"> </v>
      </c>
      <c r="AK280" t="s">
        <v>419</v>
      </c>
      <c r="AL280" s="18">
        <f t="shared" si="8"/>
        <v>1730.673528633072</v>
      </c>
      <c r="AM280" s="18">
        <v>6700</v>
      </c>
      <c r="AN280" s="18">
        <f t="shared" si="9"/>
        <v>4969.3264713669278</v>
      </c>
    </row>
    <row r="281" spans="1:40">
      <c r="A281" t="s">
        <v>309</v>
      </c>
      <c r="E281">
        <v>226</v>
      </c>
      <c r="F281" t="s">
        <v>316</v>
      </c>
      <c r="G281" t="s">
        <v>419</v>
      </c>
      <c r="H281" t="s">
        <v>470</v>
      </c>
      <c r="I281" t="s">
        <v>419</v>
      </c>
      <c r="J281" t="s">
        <v>419</v>
      </c>
      <c r="K281" s="19">
        <v>706.4600000000064</v>
      </c>
      <c r="L281" t="s">
        <v>419</v>
      </c>
      <c r="M281" t="s">
        <v>419</v>
      </c>
      <c r="N281">
        <v>681</v>
      </c>
      <c r="O281">
        <v>29675</v>
      </c>
      <c r="P281" t="s">
        <v>419</v>
      </c>
      <c r="R281" s="18" t="s">
        <v>419</v>
      </c>
      <c r="S281" s="18" t="s">
        <v>419</v>
      </c>
      <c r="T281" s="18" t="s">
        <v>419</v>
      </c>
      <c r="U281" s="18" t="s">
        <v>419</v>
      </c>
      <c r="V281" s="18" cm="1">
        <f t="array" ref="V281">Table2[server charge]*'Asar-2081'!AI281/100</f>
        <v>138.2302257853251</v>
      </c>
      <c r="W281" s="18" cm="1">
        <f t="array" ref="W281">Table2[DT roll charge]*'Asar-2081'!AI281/100</f>
        <v>352.16914623327278</v>
      </c>
      <c r="X281" s="18" cm="1">
        <f t="array" ref="X281">Table2[sms charge]*'Asar-2081'!AI281/100</f>
        <v>324.84103059551398</v>
      </c>
      <c r="Y281" s="18" cm="1">
        <f t="array" ref="Y281">Table2[shipment sack]*'Asar-2081'!AI281/100</f>
        <v>357.09474994542319</v>
      </c>
      <c r="Z281" s="18" cm="1">
        <f t="array" ref="Z281">Table2[tape charge]*'Asar-2081'!AI281/100</f>
        <v>27.646045157065018</v>
      </c>
      <c r="AA281" s="18" cm="1">
        <f t="array" ref="AA281">Table2[cable tie]*'Asar-2081'!AI281/100</f>
        <v>29.028347414918272</v>
      </c>
      <c r="AB281" s="18" cm="1">
        <f t="array" ref="AB281">Table2[audit tax]*'Asar-2081'!AI281/100</f>
        <v>26.954894028138398</v>
      </c>
      <c r="AC281" s="18" cm="1">
        <f t="array" ref="AC281">Table2[wada tax]*'Asar-2081'!AI281/100</f>
        <v>9.0794219969994359</v>
      </c>
      <c r="AD281" s="18" cm="1">
        <f t="array" ref="AD281">Table2[2 wheeler pickup fuel]*'Asar-2081'!AI281/100</f>
        <v>480.69561016846802</v>
      </c>
      <c r="AE281" s="18" cm="1">
        <f t="array" ref="AE281">Table2[marker]*'Asar-2081'!AI281/100</f>
        <v>11.818684304645297</v>
      </c>
      <c r="AF281">
        <v>90</v>
      </c>
      <c r="AG281">
        <v>406</v>
      </c>
      <c r="AH281">
        <v>496</v>
      </c>
      <c r="AI281" cm="1">
        <f t="array" ref="AI281">'Asar-2081'!AH281/Table2[Total order]*100</f>
        <v>0.2303837096422085</v>
      </c>
      <c r="AJ281" t="str">
        <v xml:space="preserve"> </v>
      </c>
      <c r="AK281" t="s">
        <v>419</v>
      </c>
      <c r="AL281" s="18">
        <f t="shared" si="8"/>
        <v>32820.018155629776</v>
      </c>
      <c r="AM281" s="18">
        <v>86495</v>
      </c>
      <c r="AN281" s="18">
        <f t="shared" si="9"/>
        <v>53674.981844370224</v>
      </c>
    </row>
    <row r="282" spans="1:40">
      <c r="B282" t="s">
        <v>308</v>
      </c>
      <c r="E282">
        <v>152</v>
      </c>
      <c r="F282" t="s">
        <v>317</v>
      </c>
      <c r="G282" t="s">
        <v>419</v>
      </c>
      <c r="H282" t="s">
        <v>470</v>
      </c>
      <c r="I282" t="s">
        <v>419</v>
      </c>
      <c r="J282" t="s">
        <v>419</v>
      </c>
      <c r="K282" s="19" t="s">
        <v>419</v>
      </c>
      <c r="L282" t="s">
        <v>419</v>
      </c>
      <c r="M282" t="s">
        <v>419</v>
      </c>
      <c r="N282" t="s">
        <v>419</v>
      </c>
      <c r="O282">
        <v>1300</v>
      </c>
      <c r="P282" t="s">
        <v>419</v>
      </c>
      <c r="R282" s="18" t="s">
        <v>419</v>
      </c>
      <c r="S282" s="18" t="s">
        <v>419</v>
      </c>
      <c r="T282" s="18" t="s">
        <v>419</v>
      </c>
      <c r="U282" s="18" t="s">
        <v>419</v>
      </c>
      <c r="V282" s="18" cm="1">
        <f t="array" ref="V282">Table2[server charge]*'Asar-2081'!AI282/100</f>
        <v>7.5246292262172938</v>
      </c>
      <c r="W282" s="18" cm="1">
        <f t="array" ref="W282">Table2[DT roll charge]*'Asar-2081'!AI282/100</f>
        <v>19.1704978796338</v>
      </c>
      <c r="X282" s="18" cm="1">
        <f t="array" ref="X282">Table2[sms charge]*'Asar-2081'!AI282/100</f>
        <v>17.682878681610642</v>
      </c>
      <c r="Y282" s="18" cm="1">
        <f t="array" ref="Y282">Table2[shipment sack]*'Asar-2081'!AI282/100</f>
        <v>19.438625501061345</v>
      </c>
      <c r="Z282" s="18" cm="1">
        <f t="array" ref="Z282">Table2[tape charge]*'Asar-2081'!AI282/100</f>
        <v>1.5049258452434588</v>
      </c>
      <c r="AA282" s="18" cm="1">
        <f t="array" ref="AA282">Table2[cable tie]*'Asar-2081'!AI282/100</f>
        <v>1.5801721375056317</v>
      </c>
      <c r="AB282" s="18" cm="1">
        <f t="array" ref="AB282">Table2[audit tax]*'Asar-2081'!AI282/100</f>
        <v>1.4673026991123723</v>
      </c>
      <c r="AC282" s="18" cm="1">
        <f t="array" ref="AC282">Table2[wada tax]*'Asar-2081'!AI282/100</f>
        <v>0.49424272967537264</v>
      </c>
      <c r="AD282" s="18" cm="1">
        <f t="array" ref="AD282">Table2[2 wheeler pickup fuel]*'Asar-2081'!AI282/100</f>
        <v>26.166898134170641</v>
      </c>
      <c r="AE282" s="18" cm="1">
        <f t="array" ref="AE282">Table2[marker]*'Asar-2081'!AI282/100</f>
        <v>0.64335579884157867</v>
      </c>
      <c r="AF282">
        <v>14</v>
      </c>
      <c r="AG282">
        <v>13</v>
      </c>
      <c r="AH282">
        <v>27</v>
      </c>
      <c r="AI282" cm="1">
        <f t="array" ref="AI282">'Asar-2081'!AH282/Table2[Total order]*100</f>
        <v>1.2541048710362157E-2</v>
      </c>
      <c r="AJ282" t="str">
        <v xml:space="preserve"> </v>
      </c>
      <c r="AK282" t="s">
        <v>419</v>
      </c>
      <c r="AL282" s="18">
        <f t="shared" si="8"/>
        <v>1395.673528633072</v>
      </c>
      <c r="AM282" s="18">
        <v>7878.2</v>
      </c>
      <c r="AN282" s="18">
        <f t="shared" si="9"/>
        <v>6482.5264713669276</v>
      </c>
    </row>
    <row r="283" spans="1:40">
      <c r="B283" t="s">
        <v>308</v>
      </c>
      <c r="E283">
        <v>155</v>
      </c>
      <c r="F283" t="s">
        <v>318</v>
      </c>
      <c r="G283" t="s">
        <v>419</v>
      </c>
      <c r="H283" t="s">
        <v>470</v>
      </c>
      <c r="I283" t="s">
        <v>419</v>
      </c>
      <c r="J283" t="s">
        <v>419</v>
      </c>
      <c r="K283" s="19" t="s">
        <v>419</v>
      </c>
      <c r="L283" t="s">
        <v>419</v>
      </c>
      <c r="M283" t="s">
        <v>419</v>
      </c>
      <c r="N283" t="s">
        <v>419</v>
      </c>
      <c r="O283">
        <v>25550</v>
      </c>
      <c r="P283" t="s">
        <v>419</v>
      </c>
      <c r="R283" s="18" t="s">
        <v>419</v>
      </c>
      <c r="S283" s="18">
        <v>132.71028037383178</v>
      </c>
      <c r="T283" s="18" t="s">
        <v>419</v>
      </c>
      <c r="U283" s="18" t="s">
        <v>419</v>
      </c>
      <c r="V283" s="18" cm="1">
        <f t="array" ref="V283">Table2[server charge]*'Asar-2081'!AI283/100</f>
        <v>98.934939826190345</v>
      </c>
      <c r="W283" s="18" cm="1">
        <f t="array" ref="W283">Table2[DT roll charge]*'Asar-2081'!AI283/100</f>
        <v>252.05654619518515</v>
      </c>
      <c r="X283" s="18" cm="1">
        <f t="array" ref="X283">Table2[sms charge]*'Asar-2081'!AI283/100</f>
        <v>232.49710859154729</v>
      </c>
      <c r="Y283" s="18" cm="1">
        <f t="array" ref="Y283">Table2[shipment sack]*'Asar-2081'!AI283/100</f>
        <v>255.58192788432504</v>
      </c>
      <c r="Z283" s="18" cm="1">
        <f t="array" ref="Z283">Table2[tape charge]*'Asar-2081'!AI283/100</f>
        <v>19.786987965238069</v>
      </c>
      <c r="AA283" s="18" cm="1">
        <f t="array" ref="AA283">Table2[cable tie]*'Asar-2081'!AI283/100</f>
        <v>20.776337363499973</v>
      </c>
      <c r="AB283" s="18" cm="1">
        <f t="array" ref="AB283">Table2[audit tax]*'Asar-2081'!AI283/100</f>
        <v>19.292313266107115</v>
      </c>
      <c r="AC283" s="18" cm="1">
        <f t="array" ref="AC283">Table2[wada tax]*'Asar-2081'!AI283/100</f>
        <v>6.498376630916936</v>
      </c>
      <c r="AD283" s="18" cm="1">
        <f t="array" ref="AD283">Table2[2 wheeler pickup fuel]*'Asar-2081'!AI283/100</f>
        <v>344.04625324557696</v>
      </c>
      <c r="AE283" s="18" cm="1">
        <f t="array" ref="AE283">Table2[marker]*'Asar-2081'!AI283/100</f>
        <v>8.458937355139275</v>
      </c>
      <c r="AF283">
        <v>80</v>
      </c>
      <c r="AG283">
        <v>275</v>
      </c>
      <c r="AH283">
        <v>355</v>
      </c>
      <c r="AI283" cm="1">
        <f t="array" ref="AI283">'Asar-2081'!AH283/Table2[Total order]*100</f>
        <v>0.16489156637698391</v>
      </c>
      <c r="AJ283" t="str">
        <v xml:space="preserve"> </v>
      </c>
      <c r="AK283" t="s">
        <v>419</v>
      </c>
      <c r="AL283" s="18">
        <f t="shared" si="8"/>
        <v>26940.640008697555</v>
      </c>
      <c r="AM283" s="18">
        <v>76423.88</v>
      </c>
      <c r="AN283" s="18">
        <f t="shared" si="9"/>
        <v>49483.239991302449</v>
      </c>
    </row>
    <row r="284" spans="1:40">
      <c r="B284" t="s">
        <v>308</v>
      </c>
      <c r="E284">
        <v>154</v>
      </c>
      <c r="F284" t="s">
        <v>319</v>
      </c>
      <c r="G284" t="s">
        <v>419</v>
      </c>
      <c r="H284" t="s">
        <v>470</v>
      </c>
      <c r="I284" t="s">
        <v>419</v>
      </c>
      <c r="J284" t="s">
        <v>419</v>
      </c>
      <c r="K284" s="19" t="s">
        <v>419</v>
      </c>
      <c r="L284" t="s">
        <v>419</v>
      </c>
      <c r="M284" t="s">
        <v>419</v>
      </c>
      <c r="N284" t="s">
        <v>419</v>
      </c>
      <c r="O284">
        <v>31900</v>
      </c>
      <c r="P284" t="s">
        <v>419</v>
      </c>
      <c r="R284" s="18" t="s">
        <v>419</v>
      </c>
      <c r="S284" s="18">
        <v>162.24299065420558</v>
      </c>
      <c r="T284" s="18" t="s">
        <v>419</v>
      </c>
      <c r="U284" s="18" t="s">
        <v>419</v>
      </c>
      <c r="V284" s="18" cm="1">
        <f t="array" ref="V284">Table2[server charge]*'Asar-2081'!AI284/100</f>
        <v>120.95144756215949</v>
      </c>
      <c r="W284" s="18" cm="1">
        <f t="array" ref="W284">Table2[DT roll charge]*'Asar-2081'!AI284/100</f>
        <v>308.14800295411368</v>
      </c>
      <c r="X284" s="18" cm="1">
        <f t="array" ref="X284">Table2[sms charge]*'Asar-2081'!AI284/100</f>
        <v>284.23590177107474</v>
      </c>
      <c r="Y284" s="18" cm="1">
        <f t="array" ref="Y284">Table2[shipment sack]*'Asar-2081'!AI284/100</f>
        <v>312.45790620224534</v>
      </c>
      <c r="Z284" s="18" cm="1">
        <f t="array" ref="Z284">Table2[tape charge]*'Asar-2081'!AI284/100</f>
        <v>24.190289512431896</v>
      </c>
      <c r="AA284" s="18" cm="1">
        <f t="array" ref="AA284">Table2[cable tie]*'Asar-2081'!AI284/100</f>
        <v>25.399803988053492</v>
      </c>
      <c r="AB284" s="18" cm="1">
        <f t="array" ref="AB284">Table2[audit tax]*'Asar-2081'!AI284/100</f>
        <v>23.585532274621094</v>
      </c>
      <c r="AC284" s="18" cm="1">
        <f t="array" ref="AC284">Table2[wada tax]*'Asar-2081'!AI284/100</f>
        <v>7.9444942473745082</v>
      </c>
      <c r="AD284" s="18" cm="1">
        <f t="array" ref="AD284">Table2[2 wheeler pickup fuel]*'Asar-2081'!AI284/100</f>
        <v>420.60865889740955</v>
      </c>
      <c r="AE284" s="18" cm="1">
        <f t="array" ref="AE284">Table2[marker]*'Asar-2081'!AI284/100</f>
        <v>10.341348766564636</v>
      </c>
      <c r="AF284">
        <v>90</v>
      </c>
      <c r="AG284">
        <v>344</v>
      </c>
      <c r="AH284">
        <v>434</v>
      </c>
      <c r="AI284" cm="1">
        <f t="array" ref="AI284">'Asar-2081'!AH284/Table2[Total order]*100</f>
        <v>0.20158574593693246</v>
      </c>
      <c r="AJ284" t="str">
        <v xml:space="preserve"> </v>
      </c>
      <c r="AK284" t="s">
        <v>419</v>
      </c>
      <c r="AL284" s="18">
        <f t="shared" si="8"/>
        <v>33600.106376830248</v>
      </c>
      <c r="AM284" s="18">
        <v>93382.5</v>
      </c>
      <c r="AN284" s="18">
        <f t="shared" si="9"/>
        <v>59782.393623169752</v>
      </c>
    </row>
    <row r="285" spans="1:40">
      <c r="B285" t="s">
        <v>308</v>
      </c>
      <c r="E285">
        <v>146</v>
      </c>
      <c r="F285" t="s">
        <v>320</v>
      </c>
      <c r="G285" t="s">
        <v>419</v>
      </c>
      <c r="H285" t="s">
        <v>470</v>
      </c>
      <c r="I285" t="s">
        <v>419</v>
      </c>
      <c r="J285" t="s">
        <v>419</v>
      </c>
      <c r="K285" s="19">
        <v>76</v>
      </c>
      <c r="L285" t="s">
        <v>419</v>
      </c>
      <c r="M285" t="s">
        <v>419</v>
      </c>
      <c r="N285">
        <v>400</v>
      </c>
      <c r="O285">
        <v>16325</v>
      </c>
      <c r="P285" t="s">
        <v>419</v>
      </c>
      <c r="R285" s="18" t="s">
        <v>419</v>
      </c>
      <c r="S285" s="18">
        <v>105.04672897196261</v>
      </c>
      <c r="T285" s="18" t="s">
        <v>419</v>
      </c>
      <c r="U285" s="18" t="s">
        <v>419</v>
      </c>
      <c r="V285" s="18" cm="1">
        <f t="array" ref="V285">Table2[server charge]*'Asar-2081'!AI285/100</f>
        <v>78.311881946928139</v>
      </c>
      <c r="W285" s="18" cm="1">
        <f t="array" ref="W285">Table2[DT roll charge]*'Asar-2081'!AI285/100</f>
        <v>199.51518163618883</v>
      </c>
      <c r="X285" s="18" cm="1">
        <f t="array" ref="X285">Table2[sms charge]*'Asar-2081'!AI285/100</f>
        <v>184.03292257528116</v>
      </c>
      <c r="Y285" s="18" cm="1">
        <f t="array" ref="Y285">Table2[shipment sack]*'Asar-2081'!AI285/100</f>
        <v>202.30569502956439</v>
      </c>
      <c r="Z285" s="18" cm="1">
        <f t="array" ref="Z285">Table2[tape charge]*'Asar-2081'!AI285/100</f>
        <v>15.66237638938563</v>
      </c>
      <c r="AA285" s="18" cm="1">
        <f t="array" ref="AA285">Table2[cable tie]*'Asar-2081'!AI285/100</f>
        <v>16.445495208854911</v>
      </c>
      <c r="AB285" s="18" cm="1">
        <f t="array" ref="AB285">Table2[audit tax]*'Asar-2081'!AI285/100</f>
        <v>15.270816979650988</v>
      </c>
      <c r="AC285" s="18" cm="1">
        <f t="array" ref="AC285">Table2[wada tax]*'Asar-2081'!AI285/100</f>
        <v>5.1437854458807308</v>
      </c>
      <c r="AD285" s="18" cm="1">
        <f t="array" ref="AD285">Table2[2 wheeler pickup fuel]*'Asar-2081'!AI285/100</f>
        <v>272.32956947044261</v>
      </c>
      <c r="AE285" s="18" cm="1">
        <f t="array" ref="AE285">Table2[marker]*'Asar-2081'!AI285/100</f>
        <v>6.6956659064623567</v>
      </c>
      <c r="AF285">
        <v>47</v>
      </c>
      <c r="AG285">
        <v>234</v>
      </c>
      <c r="AH285">
        <v>281</v>
      </c>
      <c r="AI285" cm="1">
        <f t="array" ref="AI285">'Asar-2081'!AH285/Table2[Total order]*100</f>
        <v>0.13051980324488024</v>
      </c>
      <c r="AJ285" t="str">
        <v xml:space="preserve"> </v>
      </c>
      <c r="AK285" t="s">
        <v>419</v>
      </c>
      <c r="AL285" s="18">
        <f t="shared" si="8"/>
        <v>17901.760119560604</v>
      </c>
      <c r="AM285" s="18">
        <v>61291.25</v>
      </c>
      <c r="AN285" s="18">
        <f t="shared" si="9"/>
        <v>43389.489880439396</v>
      </c>
    </row>
    <row r="286" spans="1:40">
      <c r="B286" t="s">
        <v>308</v>
      </c>
      <c r="E286">
        <v>179</v>
      </c>
      <c r="F286" t="s">
        <v>321</v>
      </c>
      <c r="G286" s="1" t="s">
        <v>422</v>
      </c>
      <c r="H286" t="s">
        <v>419</v>
      </c>
      <c r="I286" t="s">
        <v>419</v>
      </c>
      <c r="J286" t="s">
        <v>419</v>
      </c>
      <c r="K286" s="19" t="s">
        <v>419</v>
      </c>
      <c r="L286" t="s">
        <v>419</v>
      </c>
      <c r="M286">
        <v>600</v>
      </c>
      <c r="N286">
        <v>400</v>
      </c>
      <c r="O286">
        <v>20850</v>
      </c>
      <c r="P286" t="s">
        <v>419</v>
      </c>
      <c r="R286" s="18" t="s">
        <v>419</v>
      </c>
      <c r="S286" s="18" t="s">
        <v>419</v>
      </c>
      <c r="T286" s="18">
        <v>391.17796845632097</v>
      </c>
      <c r="U286" s="18">
        <v>3537.9120862956606</v>
      </c>
      <c r="V286" s="18" cm="1">
        <f t="array" ref="V286">Table2[server charge]*'Asar-2081'!AI286/100</f>
        <v>70.50856274936946</v>
      </c>
      <c r="W286" s="18" cm="1">
        <f t="array" ref="W286">Table2[DT roll charge]*'Asar-2081'!AI286/100</f>
        <v>179.6346653165686</v>
      </c>
      <c r="X286" s="18" cm="1">
        <f t="array" ref="X286">Table2[sms charge]*'Asar-2081'!AI286/100</f>
        <v>165.69512246101826</v>
      </c>
      <c r="Y286" s="18" cm="1">
        <f t="array" ref="Y286">Table2[shipment sack]*'Asar-2081'!AI286/100</f>
        <v>182.1471204358711</v>
      </c>
      <c r="Z286" s="18" cm="1">
        <f t="array" ref="Z286">Table2[tape charge]*'Asar-2081'!AI286/100</f>
        <v>14.101712549873893</v>
      </c>
      <c r="AA286" s="18" cm="1">
        <f t="array" ref="AA286">Table2[cable tie]*'Asar-2081'!AI286/100</f>
        <v>14.80679817736759</v>
      </c>
      <c r="AB286" s="18" cm="1">
        <f t="array" ref="AB286">Table2[audit tax]*'Asar-2081'!AI286/100</f>
        <v>13.749169736127046</v>
      </c>
      <c r="AC286" s="18" cm="1">
        <f t="array" ref="AC286">Table2[wada tax]*'Asar-2081'!AI286/100</f>
        <v>4.631237429921085</v>
      </c>
      <c r="AD286" s="18" cm="1">
        <f t="array" ref="AD286">Table2[2 wheeler pickup fuel]*'Asar-2081'!AI286/100</f>
        <v>245.19352696093233</v>
      </c>
      <c r="AE286" s="18" cm="1">
        <f t="array" ref="AE286">Table2[marker]*'Asar-2081'!AI286/100</f>
        <v>6.0284821150710899</v>
      </c>
      <c r="AF286">
        <v>42</v>
      </c>
      <c r="AG286">
        <v>211</v>
      </c>
      <c r="AH286">
        <v>253</v>
      </c>
      <c r="AI286" cm="1">
        <f t="array" ref="AI286">'Asar-2081'!AH286/Table2[Total order]*100</f>
        <v>0.11751427124894911</v>
      </c>
      <c r="AJ286">
        <v>131</v>
      </c>
      <c r="AK286">
        <v>0.2141047642396012</v>
      </c>
      <c r="AL286" s="18">
        <f t="shared" si="8"/>
        <v>26675.586452684096</v>
      </c>
      <c r="AM286" s="18">
        <v>60885</v>
      </c>
      <c r="AN286" s="18">
        <f t="shared" si="9"/>
        <v>34209.413547315904</v>
      </c>
    </row>
    <row r="287" spans="1:40">
      <c r="A287" t="s">
        <v>309</v>
      </c>
      <c r="E287">
        <v>66</v>
      </c>
      <c r="F287" t="s">
        <v>323</v>
      </c>
      <c r="G287" t="s">
        <v>422</v>
      </c>
      <c r="H287" t="s">
        <v>419</v>
      </c>
      <c r="I287" t="s">
        <v>419</v>
      </c>
      <c r="J287" t="s">
        <v>419</v>
      </c>
      <c r="K287" s="19">
        <v>674.11000000000058</v>
      </c>
      <c r="L287">
        <v>3000</v>
      </c>
      <c r="M287">
        <v>210</v>
      </c>
      <c r="N287">
        <v>400</v>
      </c>
      <c r="O287">
        <v>52335</v>
      </c>
      <c r="P287">
        <v>7987.5</v>
      </c>
      <c r="R287" s="18" t="s">
        <v>419</v>
      </c>
      <c r="S287" s="18" t="s">
        <v>419</v>
      </c>
      <c r="T287" s="18" t="s">
        <v>419</v>
      </c>
      <c r="U287" s="18" t="s">
        <v>419</v>
      </c>
      <c r="V287" s="18" cm="1">
        <f t="array" ref="V287">Table2[server charge]*'Asar-2081'!AI287/100</f>
        <v>248.59145443651209</v>
      </c>
      <c r="W287" s="18" cm="1">
        <f t="array" ref="W287">Table2[DT roll charge]*'Asar-2081'!AI287/100</f>
        <v>633.33644846790185</v>
      </c>
      <c r="X287" s="18" cm="1">
        <f t="array" ref="X287">Table2[sms charge]*'Asar-2081'!AI287/100</f>
        <v>584.18991792580346</v>
      </c>
      <c r="Y287" s="18" cm="1">
        <f t="array" ref="Y287">Table2[shipment sack]*'Asar-2081'!AI287/100</f>
        <v>642.19459062765623</v>
      </c>
      <c r="Z287" s="18" cm="1">
        <f t="array" ref="Z287">Table2[tape charge]*'Asar-2081'!AI287/100</f>
        <v>49.718290887302416</v>
      </c>
      <c r="AA287" s="18" cm="1">
        <f t="array" ref="AA287">Table2[cable tie]*'Asar-2081'!AI287/100</f>
        <v>52.204205431667539</v>
      </c>
      <c r="AB287" s="18" cm="1">
        <f t="array" ref="AB287">Table2[audit tax]*'Asar-2081'!AI287/100</f>
        <v>48.475333615119865</v>
      </c>
      <c r="AC287" s="18" cm="1">
        <f t="array" ref="AC287">Table2[wada tax]*'Asar-2081'!AI287/100</f>
        <v>16.328315365571569</v>
      </c>
      <c r="AD287" s="18" cm="1">
        <f t="array" ref="AD287">Table2[2 wheeler pickup fuel]*'Asar-2081'!AI287/100</f>
        <v>864.47678280297089</v>
      </c>
      <c r="AE287" s="18" cm="1">
        <f t="array" ref="AE287">Table2[marker]*'Asar-2081'!AI287/100</f>
        <v>21.254569354321784</v>
      </c>
      <c r="AF287">
        <v>101</v>
      </c>
      <c r="AG287">
        <v>791</v>
      </c>
      <c r="AH287">
        <v>892</v>
      </c>
      <c r="AI287" cm="1">
        <f t="array" ref="AI287">'Asar-2081'!AH287/Table2[Total order]*100</f>
        <v>0.41431909072752016</v>
      </c>
      <c r="AJ287" t="str">
        <v xml:space="preserve"> </v>
      </c>
      <c r="AK287" t="s">
        <v>419</v>
      </c>
      <c r="AL287" s="18">
        <f t="shared" si="8"/>
        <v>67767.379908914823</v>
      </c>
      <c r="AM287" s="18">
        <v>205019.5</v>
      </c>
      <c r="AN287" s="18">
        <f t="shared" si="9"/>
        <v>137252.12009108518</v>
      </c>
    </row>
    <row r="288" spans="1:40">
      <c r="B288" t="s">
        <v>308</v>
      </c>
      <c r="E288">
        <v>276</v>
      </c>
      <c r="F288" t="s">
        <v>325</v>
      </c>
      <c r="G288" s="1" t="s">
        <v>422</v>
      </c>
      <c r="H288" t="s">
        <v>419</v>
      </c>
      <c r="I288" t="s">
        <v>419</v>
      </c>
      <c r="J288" t="s">
        <v>419</v>
      </c>
      <c r="K288" s="19" t="s">
        <v>419</v>
      </c>
      <c r="L288" t="s">
        <v>419</v>
      </c>
      <c r="M288" t="s">
        <v>419</v>
      </c>
      <c r="N288" t="s">
        <v>419</v>
      </c>
      <c r="O288">
        <v>4595</v>
      </c>
      <c r="P288" t="s">
        <v>419</v>
      </c>
      <c r="R288" s="18" t="s">
        <v>419</v>
      </c>
      <c r="S288" s="18" t="s">
        <v>419</v>
      </c>
      <c r="T288" s="18">
        <v>133.79240519225812</v>
      </c>
      <c r="U288" s="18">
        <v>1210.0522154971777</v>
      </c>
      <c r="V288" s="18" cm="1">
        <f t="array" ref="V288">Table2[server charge]*'Asar-2081'!AI288/100</f>
        <v>20.901747850603591</v>
      </c>
      <c r="W288" s="18" cm="1">
        <f t="array" ref="W288">Table2[DT roll charge]*'Asar-2081'!AI288/100</f>
        <v>53.25138299898277</v>
      </c>
      <c r="X288" s="18" cm="1">
        <f t="array" ref="X288">Table2[sms charge]*'Asar-2081'!AI288/100</f>
        <v>49.119107448918442</v>
      </c>
      <c r="Y288" s="18" cm="1">
        <f t="array" ref="Y288">Table2[shipment sack]*'Asar-2081'!AI288/100</f>
        <v>53.996181947392614</v>
      </c>
      <c r="Z288" s="18" cm="1">
        <f t="array" ref="Z288">Table2[tape charge]*'Asar-2081'!AI288/100</f>
        <v>4.1803495701207183</v>
      </c>
      <c r="AA288" s="18" cm="1">
        <f t="array" ref="AA288">Table2[cable tie]*'Asar-2081'!AI288/100</f>
        <v>4.3893670486267551</v>
      </c>
      <c r="AB288" s="18" cm="1">
        <f t="array" ref="AB288">Table2[audit tax]*'Asar-2081'!AI288/100</f>
        <v>4.0758408308677012</v>
      </c>
      <c r="AC288" s="18" cm="1">
        <f t="array" ref="AC288">Table2[wada tax]*'Asar-2081'!AI288/100</f>
        <v>1.3728964713204792</v>
      </c>
      <c r="AD288" s="18" cm="1">
        <f t="array" ref="AD288">Table2[2 wheeler pickup fuel]*'Asar-2081'!AI288/100</f>
        <v>72.685828150473995</v>
      </c>
      <c r="AE288" s="18" cm="1">
        <f t="array" ref="AE288">Table2[marker]*'Asar-2081'!AI288/100</f>
        <v>1.7870994412266072</v>
      </c>
      <c r="AF288">
        <v>9</v>
      </c>
      <c r="AG288">
        <v>66</v>
      </c>
      <c r="AH288">
        <v>75</v>
      </c>
      <c r="AI288" cm="1">
        <f t="array" ref="AI288">'Asar-2081'!AH288/Table2[Total order]*100</f>
        <v>3.4836246417672655E-2</v>
      </c>
      <c r="AJ288" t="str">
        <v xml:space="preserve"> </v>
      </c>
      <c r="AK288" t="s">
        <v>419</v>
      </c>
      <c r="AL288" s="18">
        <f t="shared" si="8"/>
        <v>6204.604422447971</v>
      </c>
      <c r="AM288" s="18">
        <v>23447.5</v>
      </c>
      <c r="AN288" s="18">
        <f t="shared" si="9"/>
        <v>17242.89557755203</v>
      </c>
    </row>
    <row r="289" spans="1:40">
      <c r="B289" t="s">
        <v>308</v>
      </c>
      <c r="E289">
        <v>273</v>
      </c>
      <c r="F289" t="s">
        <v>326</v>
      </c>
      <c r="G289" s="1" t="s">
        <v>422</v>
      </c>
      <c r="H289" t="s">
        <v>419</v>
      </c>
      <c r="I289" t="s">
        <v>419</v>
      </c>
      <c r="J289" t="s">
        <v>419</v>
      </c>
      <c r="K289" s="19" t="s">
        <v>419</v>
      </c>
      <c r="L289" t="s">
        <v>419</v>
      </c>
      <c r="M289" t="s">
        <v>419</v>
      </c>
      <c r="N289" t="s">
        <v>419</v>
      </c>
      <c r="O289">
        <v>4650</v>
      </c>
      <c r="P289" t="s">
        <v>419</v>
      </c>
      <c r="R289" s="18" t="s">
        <v>419</v>
      </c>
      <c r="S289" s="18" t="s">
        <v>419</v>
      </c>
      <c r="T289" s="18" t="s">
        <v>419</v>
      </c>
      <c r="U289" s="18" t="s">
        <v>419</v>
      </c>
      <c r="V289" s="18" cm="1">
        <f t="array" ref="V289">Table2[server charge]*'Asar-2081'!AI289/100</f>
        <v>18.950918051213929</v>
      </c>
      <c r="W289" s="18" cm="1">
        <f t="array" ref="W289">Table2[DT roll charge]*'Asar-2081'!AI289/100</f>
        <v>48.281253919077727</v>
      </c>
      <c r="X289" s="18" cm="1">
        <f t="array" ref="X289">Table2[sms charge]*'Asar-2081'!AI289/100</f>
        <v>44.53465742035273</v>
      </c>
      <c r="Y289" s="18" cm="1">
        <f t="array" ref="Y289">Table2[shipment sack]*'Asar-2081'!AI289/100</f>
        <v>48.956538298969321</v>
      </c>
      <c r="Z289" s="18" cm="1">
        <f t="array" ref="Z289">Table2[tape charge]*'Asar-2081'!AI289/100</f>
        <v>3.7901836102427855</v>
      </c>
      <c r="AA289" s="18" cm="1">
        <f t="array" ref="AA289">Table2[cable tie]*'Asar-2081'!AI289/100</f>
        <v>3.9796927907549247</v>
      </c>
      <c r="AB289" s="18" cm="1">
        <f t="array" ref="AB289">Table2[audit tax]*'Asar-2081'!AI289/100</f>
        <v>3.6954290199867161</v>
      </c>
      <c r="AC289" s="18" cm="1">
        <f t="array" ref="AC289">Table2[wada tax]*'Asar-2081'!AI289/100</f>
        <v>1.2447594673305682</v>
      </c>
      <c r="AD289" s="18" cm="1">
        <f t="array" ref="AD289">Table2[2 wheeler pickup fuel]*'Asar-2081'!AI289/100</f>
        <v>65.90181752309644</v>
      </c>
      <c r="AE289" s="18" cm="1">
        <f t="array" ref="AE289">Table2[marker]*'Asar-2081'!AI289/100</f>
        <v>1.6203034933787908</v>
      </c>
      <c r="AF289">
        <v>6</v>
      </c>
      <c r="AG289">
        <v>62</v>
      </c>
      <c r="AH289">
        <v>68</v>
      </c>
      <c r="AI289" cm="1">
        <f t="array" ref="AI289">'Asar-2081'!AH289/Table2[Total order]*100</f>
        <v>3.1584863418689879E-2</v>
      </c>
      <c r="AJ289" t="str">
        <v xml:space="preserve"> </v>
      </c>
      <c r="AK289" t="s">
        <v>419</v>
      </c>
      <c r="AL289" s="18">
        <f t="shared" si="8"/>
        <v>4890.9555535944046</v>
      </c>
      <c r="AM289" s="18">
        <v>17300</v>
      </c>
      <c r="AN289" s="18">
        <f t="shared" si="9"/>
        <v>12409.044446405594</v>
      </c>
    </row>
    <row r="290" spans="1:40">
      <c r="B290" t="s">
        <v>309</v>
      </c>
      <c r="E290">
        <v>261</v>
      </c>
      <c r="F290" t="s">
        <v>327</v>
      </c>
      <c r="G290" s="1" t="s">
        <v>422</v>
      </c>
      <c r="H290" t="s">
        <v>419</v>
      </c>
      <c r="I290" t="s">
        <v>419</v>
      </c>
      <c r="J290" t="s">
        <v>419</v>
      </c>
      <c r="K290" s="19" t="s">
        <v>419</v>
      </c>
      <c r="L290" t="s">
        <v>419</v>
      </c>
      <c r="M290" t="s">
        <v>419</v>
      </c>
      <c r="N290" t="s">
        <v>419</v>
      </c>
      <c r="O290">
        <v>12010</v>
      </c>
      <c r="P290" t="s">
        <v>419</v>
      </c>
      <c r="R290" s="18" t="s">
        <v>419</v>
      </c>
      <c r="S290" s="18" t="s">
        <v>419</v>
      </c>
      <c r="T290" s="18">
        <v>170.20720764893358</v>
      </c>
      <c r="U290" s="18">
        <v>1539.3968619759744</v>
      </c>
      <c r="V290" s="18" cm="1">
        <f t="array" ref="V290">Table2[server charge]*'Asar-2081'!AI290/100</f>
        <v>47.377295128034824</v>
      </c>
      <c r="W290" s="18" cm="1">
        <f t="array" ref="W290">Table2[DT roll charge]*'Asar-2081'!AI290/100</f>
        <v>120.7031347976943</v>
      </c>
      <c r="X290" s="18" cm="1">
        <f t="array" ref="X290">Table2[sms charge]*'Asar-2081'!AI290/100</f>
        <v>111.33664355088182</v>
      </c>
      <c r="Y290" s="18" cm="1">
        <f t="array" ref="Y290">Table2[shipment sack]*'Asar-2081'!AI290/100</f>
        <v>122.39134574742327</v>
      </c>
      <c r="Z290" s="18" cm="1">
        <f t="array" ref="Z290">Table2[tape charge]*'Asar-2081'!AI290/100</f>
        <v>9.4754590256069644</v>
      </c>
      <c r="AA290" s="18" cm="1">
        <f t="array" ref="AA290">Table2[cable tie]*'Asar-2081'!AI290/100</f>
        <v>9.9492319768873116</v>
      </c>
      <c r="AB290" s="18" cm="1">
        <f t="array" ref="AB290">Table2[audit tax]*'Asar-2081'!AI290/100</f>
        <v>9.2385725499667899</v>
      </c>
      <c r="AC290" s="18" cm="1">
        <f t="array" ref="AC290">Table2[wada tax]*'Asar-2081'!AI290/100</f>
        <v>3.1118986683264205</v>
      </c>
      <c r="AD290" s="18" cm="1">
        <f t="array" ref="AD290">Table2[2 wheeler pickup fuel]*'Asar-2081'!AI290/100</f>
        <v>164.75454380774107</v>
      </c>
      <c r="AE290" s="18" cm="1">
        <f t="array" ref="AE290">Table2[marker]*'Asar-2081'!AI290/100</f>
        <v>4.050758733446977</v>
      </c>
      <c r="AF290">
        <v>39</v>
      </c>
      <c r="AG290">
        <v>131</v>
      </c>
      <c r="AH290">
        <v>170</v>
      </c>
      <c r="AI290" cm="1">
        <f t="array" ref="AI290">'Asar-2081'!AH290/Table2[Total order]*100</f>
        <v>7.8962158546724698E-2</v>
      </c>
      <c r="AJ290">
        <v>57</v>
      </c>
      <c r="AK290">
        <v>9.3160088256925719E-2</v>
      </c>
      <c r="AL290" s="18">
        <f t="shared" si="8"/>
        <v>14321.992953610916</v>
      </c>
      <c r="AM290" s="18">
        <v>41400</v>
      </c>
      <c r="AN290" s="18">
        <f t="shared" si="9"/>
        <v>27078.007046389084</v>
      </c>
    </row>
    <row r="291" spans="1:40">
      <c r="B291" t="s">
        <v>308</v>
      </c>
      <c r="E291">
        <v>289</v>
      </c>
      <c r="F291" t="s">
        <v>328</v>
      </c>
      <c r="G291" s="1" t="s">
        <v>422</v>
      </c>
      <c r="H291" t="s">
        <v>419</v>
      </c>
      <c r="I291" t="s">
        <v>419</v>
      </c>
      <c r="J291" t="s">
        <v>419</v>
      </c>
      <c r="K291" s="19" t="s">
        <v>419</v>
      </c>
      <c r="L291" t="s">
        <v>419</v>
      </c>
      <c r="M291" t="s">
        <v>419</v>
      </c>
      <c r="N291" t="s">
        <v>419</v>
      </c>
      <c r="O291">
        <v>9650</v>
      </c>
      <c r="P291" t="s">
        <v>419</v>
      </c>
      <c r="R291" s="18" t="s">
        <v>419</v>
      </c>
      <c r="S291" s="18" t="s">
        <v>419</v>
      </c>
      <c r="T291" s="18">
        <v>185.13766446024354</v>
      </c>
      <c r="U291" s="18">
        <v>1674.4316744300074</v>
      </c>
      <c r="V291" s="18" cm="1">
        <f t="array" ref="V291">Table2[server charge]*'Asar-2081'!AI291/100</f>
        <v>32.049346704258845</v>
      </c>
      <c r="W291" s="18" cm="1">
        <f t="array" ref="W291">Table2[DT roll charge]*'Asar-2081'!AI291/100</f>
        <v>81.652120598440263</v>
      </c>
      <c r="X291" s="18" cm="1">
        <f t="array" ref="X291">Table2[sms charge]*'Asar-2081'!AI291/100</f>
        <v>75.315964755008295</v>
      </c>
      <c r="Y291" s="18" cm="1">
        <f t="array" ref="Y291">Table2[shipment sack]*'Asar-2081'!AI291/100</f>
        <v>82.794145652668689</v>
      </c>
      <c r="Z291" s="18" cm="1">
        <f t="array" ref="Z291">Table2[tape charge]*'Asar-2081'!AI291/100</f>
        <v>6.4098693408517695</v>
      </c>
      <c r="AA291" s="18" cm="1">
        <f t="array" ref="AA291">Table2[cable tie]*'Asar-2081'!AI291/100</f>
        <v>6.7303628078943571</v>
      </c>
      <c r="AB291" s="18" cm="1">
        <f t="array" ref="AB291">Table2[audit tax]*'Asar-2081'!AI291/100</f>
        <v>6.2496226073304753</v>
      </c>
      <c r="AC291" s="18" cm="1">
        <f t="array" ref="AC291">Table2[wada tax]*'Asar-2081'!AI291/100</f>
        <v>2.1051079226914018</v>
      </c>
      <c r="AD291" s="18" cm="1">
        <f t="array" ref="AD291">Table2[2 wheeler pickup fuel]*'Asar-2081'!AI291/100</f>
        <v>111.45160316406015</v>
      </c>
      <c r="AE291" s="18" cm="1">
        <f t="array" ref="AE291">Table2[marker]*'Asar-2081'!AI291/100</f>
        <v>2.7402191432141314</v>
      </c>
      <c r="AF291">
        <v>18</v>
      </c>
      <c r="AG291">
        <v>97</v>
      </c>
      <c r="AH291">
        <v>115</v>
      </c>
      <c r="AI291" cm="1">
        <f t="array" ref="AI291">'Asar-2081'!AH291/Table2[Total order]*100</f>
        <v>5.3415577840431411E-2</v>
      </c>
      <c r="AJ291">
        <v>62</v>
      </c>
      <c r="AK291">
        <v>0.10133202582332272</v>
      </c>
      <c r="AL291" s="18">
        <f t="shared" si="8"/>
        <v>11917.06770158667</v>
      </c>
      <c r="AM291" s="18">
        <v>29075</v>
      </c>
      <c r="AN291" s="18">
        <f t="shared" si="9"/>
        <v>17157.932298413332</v>
      </c>
    </row>
    <row r="292" spans="1:40">
      <c r="A292" t="s">
        <v>309</v>
      </c>
      <c r="E292">
        <v>147</v>
      </c>
      <c r="F292" t="s">
        <v>330</v>
      </c>
      <c r="G292" t="s">
        <v>422</v>
      </c>
      <c r="H292" t="s">
        <v>419</v>
      </c>
      <c r="I292" t="s">
        <v>419</v>
      </c>
      <c r="J292" t="s">
        <v>419</v>
      </c>
      <c r="K292" s="19">
        <v>627.5</v>
      </c>
      <c r="L292" t="s">
        <v>419</v>
      </c>
      <c r="M292" t="s">
        <v>419</v>
      </c>
      <c r="N292">
        <v>400</v>
      </c>
      <c r="O292">
        <v>25850</v>
      </c>
      <c r="P292" t="s">
        <v>419</v>
      </c>
      <c r="R292" s="18" t="s">
        <v>419</v>
      </c>
      <c r="S292" s="18" t="s">
        <v>419</v>
      </c>
      <c r="T292" s="18">
        <v>713.67583558061608</v>
      </c>
      <c r="U292" s="18">
        <v>6454.6640353027706</v>
      </c>
      <c r="V292" s="18" cm="1">
        <f t="array" ref="V292">Table2[server charge]*'Asar-2081'!AI292/100</f>
        <v>104.50873925301799</v>
      </c>
      <c r="W292" s="18" cm="1">
        <f t="array" ref="W292">Table2[DT roll charge]*'Asar-2081'!AI292/100</f>
        <v>266.25691499491393</v>
      </c>
      <c r="X292" s="18" cm="1">
        <f t="array" ref="X292">Table2[sms charge]*'Asar-2081'!AI292/100</f>
        <v>245.59553724459226</v>
      </c>
      <c r="Y292" s="18" cm="1">
        <f t="array" ref="Y292">Table2[shipment sack]*'Asar-2081'!AI292/100</f>
        <v>269.9809097369631</v>
      </c>
      <c r="Z292" s="18" cm="1">
        <f t="array" ref="Z292">Table2[tape charge]*'Asar-2081'!AI292/100</f>
        <v>20.901747850603599</v>
      </c>
      <c r="AA292" s="18" cm="1">
        <f t="array" ref="AA292">Table2[cable tie]*'Asar-2081'!AI292/100</f>
        <v>21.946835243133776</v>
      </c>
      <c r="AB292" s="18" cm="1">
        <f t="array" ref="AB292">Table2[audit tax]*'Asar-2081'!AI292/100</f>
        <v>20.379204154338506</v>
      </c>
      <c r="AC292" s="18" cm="1">
        <f t="array" ref="AC292">Table2[wada tax]*'Asar-2081'!AI292/100</f>
        <v>6.864482356602398</v>
      </c>
      <c r="AD292" s="18" cm="1">
        <f t="array" ref="AD292">Table2[2 wheeler pickup fuel]*'Asar-2081'!AI292/100</f>
        <v>363.42914075237007</v>
      </c>
      <c r="AE292" s="18" cm="1">
        <f t="array" ref="AE292">Table2[marker]*'Asar-2081'!AI292/100</f>
        <v>8.9354972061330376</v>
      </c>
      <c r="AF292">
        <v>39</v>
      </c>
      <c r="AG292">
        <v>336</v>
      </c>
      <c r="AH292">
        <v>375</v>
      </c>
      <c r="AI292" cm="1">
        <f t="array" ref="AI292">'Asar-2081'!AH292/Table2[Total order]*100</f>
        <v>0.17418123208836331</v>
      </c>
      <c r="AJ292">
        <v>239</v>
      </c>
      <c r="AK292">
        <v>0.39061861567377626</v>
      </c>
      <c r="AL292" s="18">
        <f t="shared" si="8"/>
        <v>35374.638879676058</v>
      </c>
      <c r="AM292" s="18">
        <v>90727.5</v>
      </c>
      <c r="AN292" s="18">
        <f t="shared" si="9"/>
        <v>55352.861120323942</v>
      </c>
    </row>
    <row r="293" spans="1:40">
      <c r="B293" t="s">
        <v>308</v>
      </c>
      <c r="E293">
        <v>312</v>
      </c>
      <c r="F293" t="s">
        <v>331</v>
      </c>
      <c r="G293" t="s">
        <v>419</v>
      </c>
      <c r="H293" t="s">
        <v>419</v>
      </c>
      <c r="I293" t="s">
        <v>419</v>
      </c>
      <c r="J293" t="s">
        <v>419</v>
      </c>
      <c r="K293" s="19" t="s">
        <v>419</v>
      </c>
      <c r="L293" t="s">
        <v>419</v>
      </c>
      <c r="M293" t="s">
        <v>419</v>
      </c>
      <c r="N293" t="s">
        <v>419</v>
      </c>
      <c r="O293">
        <v>2820</v>
      </c>
      <c r="P293" t="s">
        <v>419</v>
      </c>
      <c r="R293" s="18" t="s">
        <v>419</v>
      </c>
      <c r="S293" s="18" t="s">
        <v>419</v>
      </c>
      <c r="T293" s="18" t="s">
        <v>419</v>
      </c>
      <c r="U293" s="18" t="s">
        <v>419</v>
      </c>
      <c r="V293" s="18" cm="1">
        <f t="array" ref="V293">Table2[server charge]*'Asar-2081'!AI293/100</f>
        <v>15.885328366458731</v>
      </c>
      <c r="W293" s="18" cm="1">
        <f t="array" ref="W293">Table2[DT roll charge]*'Asar-2081'!AI293/100</f>
        <v>40.47105107922691</v>
      </c>
      <c r="X293" s="18" cm="1">
        <f t="array" ref="X293">Table2[sms charge]*'Asar-2081'!AI293/100</f>
        <v>37.330521661178018</v>
      </c>
      <c r="Y293" s="18" cm="1">
        <f t="array" ref="Y293">Table2[shipment sack]*'Asar-2081'!AI293/100</f>
        <v>41.037098280018391</v>
      </c>
      <c r="Z293" s="18" cm="1">
        <f t="array" ref="Z293">Table2[tape charge]*'Asar-2081'!AI293/100</f>
        <v>3.1770656732917462</v>
      </c>
      <c r="AA293" s="18" cm="1">
        <f t="array" ref="AA293">Table2[cable tie]*'Asar-2081'!AI293/100</f>
        <v>3.3359189569563337</v>
      </c>
      <c r="AB293" s="18" cm="1">
        <f t="array" ref="AB293">Table2[audit tax]*'Asar-2081'!AI293/100</f>
        <v>3.0976390314594529</v>
      </c>
      <c r="AC293" s="18" cm="1">
        <f t="array" ref="AC293">Table2[wada tax]*'Asar-2081'!AI293/100</f>
        <v>1.0434013182035644</v>
      </c>
      <c r="AD293" s="18" cm="1">
        <f t="array" ref="AD293">Table2[2 wheeler pickup fuel]*'Asar-2081'!AI293/100</f>
        <v>55.241229394360232</v>
      </c>
      <c r="AE293" s="18" cm="1">
        <f t="array" ref="AE293">Table2[marker]*'Asar-2081'!AI293/100</f>
        <v>1.3581955753322217</v>
      </c>
      <c r="AF293">
        <v>11</v>
      </c>
      <c r="AG293">
        <v>46</v>
      </c>
      <c r="AH293">
        <v>57</v>
      </c>
      <c r="AI293" cm="1">
        <f t="array" ref="AI293">'Asar-2081'!AH293/Table2[Total order]*100</f>
        <v>2.6475547277431219E-2</v>
      </c>
      <c r="AJ293" t="str">
        <v xml:space="preserve"> </v>
      </c>
      <c r="AK293" t="s">
        <v>419</v>
      </c>
      <c r="AL293" s="18">
        <f t="shared" si="8"/>
        <v>3021.9774493364857</v>
      </c>
      <c r="AM293" s="18">
        <v>8792.5</v>
      </c>
      <c r="AN293" s="18">
        <f t="shared" si="9"/>
        <v>5770.5225506635143</v>
      </c>
    </row>
    <row r="294" spans="1:40">
      <c r="B294" t="s">
        <v>308</v>
      </c>
      <c r="E294">
        <v>254</v>
      </c>
      <c r="F294" t="s">
        <v>332</v>
      </c>
      <c r="G294" t="s">
        <v>419</v>
      </c>
      <c r="H294" t="s">
        <v>419</v>
      </c>
      <c r="I294" t="s">
        <v>419</v>
      </c>
      <c r="J294" t="s">
        <v>485</v>
      </c>
      <c r="K294" s="19" t="s">
        <v>419</v>
      </c>
      <c r="L294" t="s">
        <v>419</v>
      </c>
      <c r="M294" t="s">
        <v>419</v>
      </c>
      <c r="N294" t="s">
        <v>419</v>
      </c>
      <c r="O294">
        <v>80</v>
      </c>
      <c r="P294" t="s">
        <v>419</v>
      </c>
      <c r="R294" s="18" t="s">
        <v>419</v>
      </c>
      <c r="S294" s="18" t="s">
        <v>419</v>
      </c>
      <c r="T294" s="18" t="s">
        <v>419</v>
      </c>
      <c r="U294" s="18" t="s">
        <v>419</v>
      </c>
      <c r="V294" s="18" cm="1">
        <f t="array" ref="V294">Table2[server charge]*'Asar-2081'!AI294/100</f>
        <v>0.27868997134138129</v>
      </c>
      <c r="W294" s="18" cm="1">
        <f t="array" ref="W294">Table2[DT roll charge]*'Asar-2081'!AI294/100</f>
        <v>0.7100184399864371</v>
      </c>
      <c r="X294" s="18" cm="1">
        <f t="array" ref="X294">Table2[sms charge]*'Asar-2081'!AI294/100</f>
        <v>0.65492143265224601</v>
      </c>
      <c r="Y294" s="18" cm="1">
        <f t="array" ref="Y294">Table2[shipment sack]*'Asar-2081'!AI294/100</f>
        <v>0.71994909263190165</v>
      </c>
      <c r="Z294" s="18" cm="1">
        <f t="array" ref="Z294">Table2[tape charge]*'Asar-2081'!AI294/100</f>
        <v>5.5737994268276261E-2</v>
      </c>
      <c r="AA294" s="18" cm="1">
        <f t="array" ref="AA294">Table2[cable tie]*'Asar-2081'!AI294/100</f>
        <v>5.8524893981690071E-2</v>
      </c>
      <c r="AB294" s="18" cm="1">
        <f t="array" ref="AB294">Table2[audit tax]*'Asar-2081'!AI294/100</f>
        <v>5.4344544411569357E-2</v>
      </c>
      <c r="AC294" s="18" cm="1">
        <f t="array" ref="AC294">Table2[wada tax]*'Asar-2081'!AI294/100</f>
        <v>1.830528628427306E-2</v>
      </c>
      <c r="AD294" s="18" cm="1">
        <f t="array" ref="AD294">Table2[2 wheeler pickup fuel]*'Asar-2081'!AI294/100</f>
        <v>0.96914437533965336</v>
      </c>
      <c r="AE294" s="18" cm="1">
        <f t="array" ref="AE294">Table2[marker]*'Asar-2081'!AI294/100</f>
        <v>2.38279925496881E-2</v>
      </c>
      <c r="AF294" t="s">
        <v>419</v>
      </c>
      <c r="AG294">
        <v>1</v>
      </c>
      <c r="AH294">
        <v>1</v>
      </c>
      <c r="AI294" cm="1">
        <f t="array" ref="AI294">'Asar-2081'!AH294/Table2[Total order]*100</f>
        <v>4.6448328556896883E-4</v>
      </c>
      <c r="AJ294" t="str">
        <v xml:space="preserve"> </v>
      </c>
      <c r="AK294" t="s">
        <v>419</v>
      </c>
      <c r="AL294" s="18">
        <f t="shared" si="8"/>
        <v>83.5434640234471</v>
      </c>
      <c r="AM294" s="18">
        <v>250</v>
      </c>
      <c r="AN294" s="18">
        <f t="shared" si="9"/>
        <v>166.45653597655291</v>
      </c>
    </row>
    <row r="295" spans="1:40">
      <c r="B295" t="s">
        <v>308</v>
      </c>
      <c r="E295">
        <v>319</v>
      </c>
      <c r="F295" t="s">
        <v>333</v>
      </c>
      <c r="G295" s="1" t="s">
        <v>422</v>
      </c>
      <c r="H295" t="s">
        <v>419</v>
      </c>
      <c r="I295" t="s">
        <v>419</v>
      </c>
      <c r="J295" t="s">
        <v>419</v>
      </c>
      <c r="K295" s="19" t="s">
        <v>419</v>
      </c>
      <c r="L295" t="s">
        <v>419</v>
      </c>
      <c r="M295" t="s">
        <v>419</v>
      </c>
      <c r="N295" t="s">
        <v>419</v>
      </c>
      <c r="O295">
        <v>905</v>
      </c>
      <c r="P295" t="s">
        <v>419</v>
      </c>
      <c r="R295" s="18" t="s">
        <v>419</v>
      </c>
      <c r="S295" s="18" t="s">
        <v>419</v>
      </c>
      <c r="T295" s="18" t="s">
        <v>419</v>
      </c>
      <c r="U295" s="18" t="s">
        <v>419</v>
      </c>
      <c r="V295" s="18" cm="1">
        <f t="array" ref="V295">Table2[server charge]*'Asar-2081'!AI295/100</f>
        <v>3.9016595987793381</v>
      </c>
      <c r="W295" s="18" cm="1">
        <f t="array" ref="W295">Table2[DT roll charge]*'Asar-2081'!AI295/100</f>
        <v>9.940258159810119</v>
      </c>
      <c r="X295" s="18" cm="1">
        <f t="array" ref="X295">Table2[sms charge]*'Asar-2081'!AI295/100</f>
        <v>9.1689000571314452</v>
      </c>
      <c r="Y295" s="18" cm="1">
        <f t="array" ref="Y295">Table2[shipment sack]*'Asar-2081'!AI295/100</f>
        <v>10.079287296846623</v>
      </c>
      <c r="Z295" s="18" cm="1">
        <f t="array" ref="Z295">Table2[tape charge]*'Asar-2081'!AI295/100</f>
        <v>0.78033191975586758</v>
      </c>
      <c r="AA295" s="18" cm="1">
        <f t="array" ref="AA295">Table2[cable tie]*'Asar-2081'!AI295/100</f>
        <v>0.81934851574366097</v>
      </c>
      <c r="AB295" s="18" cm="1">
        <f t="array" ref="AB295">Table2[audit tax]*'Asar-2081'!AI295/100</f>
        <v>0.76082362176197094</v>
      </c>
      <c r="AC295" s="18" cm="1">
        <f t="array" ref="AC295">Table2[wada tax]*'Asar-2081'!AI295/100</f>
        <v>0.25627400797982286</v>
      </c>
      <c r="AD295" s="18" cm="1">
        <f t="array" ref="AD295">Table2[2 wheeler pickup fuel]*'Asar-2081'!AI295/100</f>
        <v>13.568021254755147</v>
      </c>
      <c r="AE295" s="18" cm="1">
        <f t="array" ref="AE295">Table2[marker]*'Asar-2081'!AI295/100</f>
        <v>0.33359189569563341</v>
      </c>
      <c r="AF295">
        <v>1</v>
      </c>
      <c r="AG295">
        <v>13</v>
      </c>
      <c r="AH295">
        <v>14</v>
      </c>
      <c r="AI295" cm="1">
        <f t="array" ref="AI295">'Asar-2081'!AH295/Table2[Total order]*100</f>
        <v>6.5027659979655632E-3</v>
      </c>
      <c r="AJ295" t="str">
        <v xml:space="preserve"> </v>
      </c>
      <c r="AK295" t="s">
        <v>419</v>
      </c>
      <c r="AL295" s="18">
        <f t="shared" si="8"/>
        <v>954.60849632825966</v>
      </c>
      <c r="AM295" s="18">
        <v>3550</v>
      </c>
      <c r="AN295" s="18">
        <f t="shared" si="9"/>
        <v>2595.3915036717403</v>
      </c>
    </row>
    <row r="296" spans="1:40">
      <c r="B296" t="s">
        <v>308</v>
      </c>
      <c r="E296">
        <v>302</v>
      </c>
      <c r="F296" t="s">
        <v>334</v>
      </c>
      <c r="G296" s="1" t="s">
        <v>422</v>
      </c>
      <c r="H296" t="s">
        <v>419</v>
      </c>
      <c r="I296" t="s">
        <v>419</v>
      </c>
      <c r="J296" t="s">
        <v>419</v>
      </c>
      <c r="K296" s="19" t="s">
        <v>419</v>
      </c>
      <c r="L296" t="s">
        <v>419</v>
      </c>
      <c r="M296" t="s">
        <v>419</v>
      </c>
      <c r="N296" t="s">
        <v>419</v>
      </c>
      <c r="O296">
        <v>4865</v>
      </c>
      <c r="P296" t="s">
        <v>419</v>
      </c>
      <c r="R296" s="18" t="s">
        <v>419</v>
      </c>
      <c r="S296" s="18" t="s">
        <v>419</v>
      </c>
      <c r="T296" s="18" t="s">
        <v>419</v>
      </c>
      <c r="U296" s="18" t="s">
        <v>419</v>
      </c>
      <c r="V296" s="18" cm="1">
        <f t="array" ref="V296">Table2[server charge]*'Asar-2081'!AI296/100</f>
        <v>23.131267621334647</v>
      </c>
      <c r="W296" s="18" cm="1">
        <f t="array" ref="W296">Table2[DT roll charge]*'Asar-2081'!AI296/100</f>
        <v>58.931530518874276</v>
      </c>
      <c r="X296" s="18" cm="1">
        <f t="array" ref="X296">Table2[sms charge]*'Asar-2081'!AI296/100</f>
        <v>54.358478910136419</v>
      </c>
      <c r="Y296" s="18" cm="1">
        <f t="array" ref="Y296">Table2[shipment sack]*'Asar-2081'!AI296/100</f>
        <v>59.755774688447836</v>
      </c>
      <c r="Z296" s="18" cm="1">
        <f t="array" ref="Z296">Table2[tape charge]*'Asar-2081'!AI296/100</f>
        <v>4.6262535242669296</v>
      </c>
      <c r="AA296" s="18" cm="1">
        <f t="array" ref="AA296">Table2[cable tie]*'Asar-2081'!AI296/100</f>
        <v>4.8575662004802753</v>
      </c>
      <c r="AB296" s="18" cm="1">
        <f t="array" ref="AB296">Table2[audit tax]*'Asar-2081'!AI296/100</f>
        <v>4.5105971861602558</v>
      </c>
      <c r="AC296" s="18" cm="1">
        <f t="array" ref="AC296">Table2[wada tax]*'Asar-2081'!AI296/100</f>
        <v>1.5193387615946639</v>
      </c>
      <c r="AD296" s="18" cm="1">
        <f t="array" ref="AD296">Table2[2 wheeler pickup fuel]*'Asar-2081'!AI296/100</f>
        <v>80.438983153191231</v>
      </c>
      <c r="AE296" s="18" cm="1">
        <f t="array" ref="AE296">Table2[marker]*'Asar-2081'!AI296/100</f>
        <v>1.9777233816241122</v>
      </c>
      <c r="AF296">
        <v>15</v>
      </c>
      <c r="AG296">
        <v>68</v>
      </c>
      <c r="AH296">
        <v>83</v>
      </c>
      <c r="AI296" cm="1">
        <f t="array" ref="AI296">'Asar-2081'!AH296/Table2[Total order]*100</f>
        <v>3.855211270222441E-2</v>
      </c>
      <c r="AJ296" t="str">
        <v xml:space="preserve"> </v>
      </c>
      <c r="AK296" t="s">
        <v>419</v>
      </c>
      <c r="AL296" s="18">
        <f t="shared" si="8"/>
        <v>5159.10751394611</v>
      </c>
      <c r="AM296" s="18">
        <v>20675</v>
      </c>
      <c r="AN296" s="18">
        <f t="shared" si="9"/>
        <v>15515.89248605389</v>
      </c>
    </row>
    <row r="297" spans="1:40">
      <c r="B297" t="s">
        <v>308</v>
      </c>
      <c r="E297">
        <v>293</v>
      </c>
      <c r="F297" t="s">
        <v>335</v>
      </c>
      <c r="G297" t="s">
        <v>422</v>
      </c>
      <c r="H297" t="s">
        <v>419</v>
      </c>
      <c r="I297" t="s">
        <v>419</v>
      </c>
      <c r="J297" t="s">
        <v>419</v>
      </c>
      <c r="K297" s="19" t="s">
        <v>419</v>
      </c>
      <c r="L297" t="s">
        <v>419</v>
      </c>
      <c r="M297" t="s">
        <v>419</v>
      </c>
      <c r="N297" t="s">
        <v>419</v>
      </c>
      <c r="O297">
        <v>14825</v>
      </c>
      <c r="P297" t="s">
        <v>419</v>
      </c>
      <c r="R297" s="18" t="s">
        <v>419</v>
      </c>
      <c r="S297" s="18" t="s">
        <v>419</v>
      </c>
      <c r="T297" s="18" t="s">
        <v>419</v>
      </c>
      <c r="U297" s="18" t="s">
        <v>419</v>
      </c>
      <c r="V297" s="18" cm="1">
        <f t="array" ref="V297">Table2[server charge]*'Asar-2081'!AI297/100</f>
        <v>44.869085385962393</v>
      </c>
      <c r="W297" s="18" cm="1">
        <f t="array" ref="W297">Table2[DT roll charge]*'Asar-2081'!AI297/100</f>
        <v>114.31296883781638</v>
      </c>
      <c r="X297" s="18" cm="1">
        <f t="array" ref="X297">Table2[sms charge]*'Asar-2081'!AI297/100</f>
        <v>105.44235065701162</v>
      </c>
      <c r="Y297" s="18" cm="1">
        <f t="array" ref="Y297">Table2[shipment sack]*'Asar-2081'!AI297/100</f>
        <v>115.91180391373616</v>
      </c>
      <c r="Z297" s="18" cm="1">
        <f t="array" ref="Z297">Table2[tape charge]*'Asar-2081'!AI297/100</f>
        <v>8.9738170771924786</v>
      </c>
      <c r="AA297" s="18" cm="1">
        <f t="array" ref="AA297">Table2[cable tie]*'Asar-2081'!AI297/100</f>
        <v>9.4225079310521025</v>
      </c>
      <c r="AB297" s="18" cm="1">
        <f t="array" ref="AB297">Table2[audit tax]*'Asar-2081'!AI297/100</f>
        <v>8.7494716502626666</v>
      </c>
      <c r="AC297" s="18" cm="1">
        <f t="array" ref="AC297">Table2[wada tax]*'Asar-2081'!AI297/100</f>
        <v>2.9471510917679633</v>
      </c>
      <c r="AD297" s="18" cm="1">
        <f t="array" ref="AD297">Table2[2 wheeler pickup fuel]*'Asar-2081'!AI297/100</f>
        <v>156.03224442968423</v>
      </c>
      <c r="AE297" s="18" cm="1">
        <f t="array" ref="AE297">Table2[marker]*'Asar-2081'!AI297/100</f>
        <v>3.8363068004997842</v>
      </c>
      <c r="AF297">
        <v>9</v>
      </c>
      <c r="AG297">
        <v>152</v>
      </c>
      <c r="AH297">
        <v>161</v>
      </c>
      <c r="AI297" cm="1">
        <f t="array" ref="AI297">'Asar-2081'!AH297/Table2[Total order]*100</f>
        <v>7.4781808976603983E-2</v>
      </c>
      <c r="AJ297" t="str">
        <v xml:space="preserve"> </v>
      </c>
      <c r="AK297" t="s">
        <v>419</v>
      </c>
      <c r="AL297" s="18">
        <f t="shared" si="8"/>
        <v>15395.497707774985</v>
      </c>
      <c r="AM297" s="18">
        <v>40262.5</v>
      </c>
      <c r="AN297" s="18">
        <f t="shared" si="9"/>
        <v>24867.002292225014</v>
      </c>
    </row>
    <row r="298" spans="1:40">
      <c r="B298" t="s">
        <v>308</v>
      </c>
      <c r="E298">
        <v>351</v>
      </c>
      <c r="F298" t="s">
        <v>336</v>
      </c>
      <c r="G298" t="s">
        <v>422</v>
      </c>
      <c r="H298" t="s">
        <v>419</v>
      </c>
      <c r="I298" t="s">
        <v>419</v>
      </c>
      <c r="J298" t="s">
        <v>419</v>
      </c>
      <c r="K298" s="19" t="s">
        <v>419</v>
      </c>
      <c r="L298" t="s">
        <v>419</v>
      </c>
      <c r="M298" t="s">
        <v>419</v>
      </c>
      <c r="N298" t="s">
        <v>419</v>
      </c>
      <c r="O298">
        <v>6235</v>
      </c>
      <c r="P298" t="s">
        <v>419</v>
      </c>
      <c r="R298" s="18" t="s">
        <v>419</v>
      </c>
      <c r="S298" s="18" t="s">
        <v>419</v>
      </c>
      <c r="T298" s="18" t="s">
        <v>419</v>
      </c>
      <c r="U298" s="18" t="s">
        <v>419</v>
      </c>
      <c r="V298" s="18" cm="1">
        <f t="array" ref="V298">Table2[server charge]*'Asar-2081'!AI298/100</f>
        <v>27.590307162796744</v>
      </c>
      <c r="W298" s="18" cm="1">
        <f t="array" ref="W298">Table2[DT roll charge]*'Asar-2081'!AI298/100</f>
        <v>70.291825558657266</v>
      </c>
      <c r="X298" s="18" cm="1">
        <f t="array" ref="X298">Table2[sms charge]*'Asar-2081'!AI298/100</f>
        <v>64.837221832572354</v>
      </c>
      <c r="Y298" s="18" cm="1">
        <f t="array" ref="Y298">Table2[shipment sack]*'Asar-2081'!AI298/100</f>
        <v>71.274960170558245</v>
      </c>
      <c r="Z298" s="18" cm="1">
        <f t="array" ref="Z298">Table2[tape charge]*'Asar-2081'!AI298/100</f>
        <v>5.5180614325593487</v>
      </c>
      <c r="AA298" s="18" cm="1">
        <f t="array" ref="AA298">Table2[cable tie]*'Asar-2081'!AI298/100</f>
        <v>5.7939645041873167</v>
      </c>
      <c r="AB298" s="18" cm="1">
        <f t="array" ref="AB298">Table2[audit tax]*'Asar-2081'!AI298/100</f>
        <v>5.3801098967453651</v>
      </c>
      <c r="AC298" s="18" cm="1">
        <f t="array" ref="AC298">Table2[wada tax]*'Asar-2081'!AI298/100</f>
        <v>1.8122233421430329</v>
      </c>
      <c r="AD298" s="18" cm="1">
        <f t="array" ref="AD298">Table2[2 wheeler pickup fuel]*'Asar-2081'!AI298/100</f>
        <v>95.945293158625688</v>
      </c>
      <c r="AE298" s="18" cm="1">
        <f t="array" ref="AE298">Table2[marker]*'Asar-2081'!AI298/100</f>
        <v>2.3589712624191215</v>
      </c>
      <c r="AF298">
        <v>10</v>
      </c>
      <c r="AG298">
        <v>89</v>
      </c>
      <c r="AH298">
        <v>99</v>
      </c>
      <c r="AI298" cm="1">
        <f t="array" ref="AI298">'Asar-2081'!AH298/Table2[Total order]*100</f>
        <v>4.5983845271327907E-2</v>
      </c>
      <c r="AJ298" t="str">
        <v xml:space="preserve"> </v>
      </c>
      <c r="AK298" t="s">
        <v>419</v>
      </c>
      <c r="AL298" s="18">
        <f t="shared" si="8"/>
        <v>6585.8029383212624</v>
      </c>
      <c r="AM298" s="18">
        <v>24750</v>
      </c>
      <c r="AN298" s="18">
        <f t="shared" si="9"/>
        <v>18164.197061678737</v>
      </c>
    </row>
    <row r="299" spans="1:40">
      <c r="B299" t="s">
        <v>308</v>
      </c>
      <c r="E299">
        <v>352</v>
      </c>
      <c r="F299" t="s">
        <v>337</v>
      </c>
      <c r="G299" t="s">
        <v>422</v>
      </c>
      <c r="H299" t="s">
        <v>419</v>
      </c>
      <c r="I299" t="s">
        <v>419</v>
      </c>
      <c r="J299" t="s">
        <v>419</v>
      </c>
      <c r="K299" s="19" t="s">
        <v>419</v>
      </c>
      <c r="L299" t="s">
        <v>419</v>
      </c>
      <c r="M299" t="s">
        <v>419</v>
      </c>
      <c r="N299" t="s">
        <v>419</v>
      </c>
      <c r="O299">
        <v>4450</v>
      </c>
      <c r="P299" t="s">
        <v>419</v>
      </c>
      <c r="R299" s="18" t="s">
        <v>419</v>
      </c>
      <c r="S299" s="18" t="s">
        <v>419</v>
      </c>
      <c r="T299" s="18" t="s">
        <v>419</v>
      </c>
      <c r="U299" s="18" t="s">
        <v>419</v>
      </c>
      <c r="V299" s="18" cm="1">
        <f t="array" ref="V299">Table2[server charge]*'Asar-2081'!AI299/100</f>
        <v>18.950918051213929</v>
      </c>
      <c r="W299" s="18" cm="1">
        <f t="array" ref="W299">Table2[DT roll charge]*'Asar-2081'!AI299/100</f>
        <v>48.281253919077727</v>
      </c>
      <c r="X299" s="18" cm="1">
        <f t="array" ref="X299">Table2[sms charge]*'Asar-2081'!AI299/100</f>
        <v>44.53465742035273</v>
      </c>
      <c r="Y299" s="18" cm="1">
        <f t="array" ref="Y299">Table2[shipment sack]*'Asar-2081'!AI299/100</f>
        <v>48.956538298969321</v>
      </c>
      <c r="Z299" s="18" cm="1">
        <f t="array" ref="Z299">Table2[tape charge]*'Asar-2081'!AI299/100</f>
        <v>3.7901836102427855</v>
      </c>
      <c r="AA299" s="18" cm="1">
        <f t="array" ref="AA299">Table2[cable tie]*'Asar-2081'!AI299/100</f>
        <v>3.9796927907549247</v>
      </c>
      <c r="AB299" s="18" cm="1">
        <f t="array" ref="AB299">Table2[audit tax]*'Asar-2081'!AI299/100</f>
        <v>3.6954290199867161</v>
      </c>
      <c r="AC299" s="18" cm="1">
        <f t="array" ref="AC299">Table2[wada tax]*'Asar-2081'!AI299/100</f>
        <v>1.2447594673305682</v>
      </c>
      <c r="AD299" s="18" cm="1">
        <f t="array" ref="AD299">Table2[2 wheeler pickup fuel]*'Asar-2081'!AI299/100</f>
        <v>65.90181752309644</v>
      </c>
      <c r="AE299" s="18" cm="1">
        <f t="array" ref="AE299">Table2[marker]*'Asar-2081'!AI299/100</f>
        <v>1.6203034933787908</v>
      </c>
      <c r="AF299">
        <v>5</v>
      </c>
      <c r="AG299">
        <v>63</v>
      </c>
      <c r="AH299">
        <v>68</v>
      </c>
      <c r="AI299" cm="1">
        <f t="array" ref="AI299">'Asar-2081'!AH299/Table2[Total order]*100</f>
        <v>3.1584863418689879E-2</v>
      </c>
      <c r="AJ299" t="str">
        <v xml:space="preserve"> </v>
      </c>
      <c r="AK299" t="s">
        <v>419</v>
      </c>
      <c r="AL299" s="18">
        <f t="shared" si="8"/>
        <v>4690.9555535944046</v>
      </c>
      <c r="AM299" s="18">
        <v>16800</v>
      </c>
      <c r="AN299" s="18">
        <f t="shared" si="9"/>
        <v>12109.044446405594</v>
      </c>
    </row>
    <row r="300" spans="1:40">
      <c r="B300" t="s">
        <v>308</v>
      </c>
      <c r="E300">
        <v>236</v>
      </c>
      <c r="F300" t="s">
        <v>339</v>
      </c>
      <c r="G300" t="s">
        <v>419</v>
      </c>
      <c r="H300" t="s">
        <v>419</v>
      </c>
      <c r="I300" t="s">
        <v>419</v>
      </c>
      <c r="J300" t="s">
        <v>419</v>
      </c>
      <c r="K300" s="19" t="s">
        <v>419</v>
      </c>
      <c r="L300" t="s">
        <v>419</v>
      </c>
      <c r="M300" t="s">
        <v>419</v>
      </c>
      <c r="N300">
        <v>281</v>
      </c>
      <c r="O300">
        <v>14850</v>
      </c>
      <c r="P300" t="s">
        <v>419</v>
      </c>
      <c r="R300" s="18" t="s">
        <v>419</v>
      </c>
      <c r="S300" s="18" t="s">
        <v>419</v>
      </c>
      <c r="T300" s="18" t="s">
        <v>419</v>
      </c>
      <c r="U300" s="18" t="s">
        <v>419</v>
      </c>
      <c r="V300" s="18" cm="1">
        <f t="array" ref="V300">Table2[server charge]*'Asar-2081'!AI300/100</f>
        <v>47.098605156693438</v>
      </c>
      <c r="W300" s="18" cm="1">
        <f t="array" ref="W300">Table2[DT roll charge]*'Asar-2081'!AI300/100</f>
        <v>119.99311635770786</v>
      </c>
      <c r="X300" s="18" cm="1">
        <f t="array" ref="X300">Table2[sms charge]*'Asar-2081'!AI300/100</f>
        <v>110.68172211822957</v>
      </c>
      <c r="Y300" s="18" cm="1">
        <f t="array" ref="Y300">Table2[shipment sack]*'Asar-2081'!AI300/100</f>
        <v>121.67139665479137</v>
      </c>
      <c r="Z300" s="18" cm="1">
        <f t="array" ref="Z300">Table2[tape charge]*'Asar-2081'!AI300/100</f>
        <v>9.4197210313386872</v>
      </c>
      <c r="AA300" s="18" cm="1">
        <f t="array" ref="AA300">Table2[cable tie]*'Asar-2081'!AI300/100</f>
        <v>9.890707082905621</v>
      </c>
      <c r="AB300" s="18" cm="1">
        <f t="array" ref="AB300">Table2[audit tax]*'Asar-2081'!AI300/100</f>
        <v>9.1842280055552195</v>
      </c>
      <c r="AC300" s="18" cm="1">
        <f t="array" ref="AC300">Table2[wada tax]*'Asar-2081'!AI300/100</f>
        <v>3.0935933820421475</v>
      </c>
      <c r="AD300" s="18" cm="1">
        <f t="array" ref="AD300">Table2[2 wheeler pickup fuel]*'Asar-2081'!AI300/100</f>
        <v>163.78539943240142</v>
      </c>
      <c r="AE300" s="18" cm="1">
        <f t="array" ref="AE300">Table2[marker]*'Asar-2081'!AI300/100</f>
        <v>4.0269307408972885</v>
      </c>
      <c r="AF300">
        <v>19</v>
      </c>
      <c r="AG300">
        <v>150</v>
      </c>
      <c r="AH300">
        <v>169</v>
      </c>
      <c r="AI300" cm="1">
        <f t="array" ref="AI300">'Asar-2081'!AH300/Table2[Total order]*100</f>
        <v>7.8497675261155725E-2</v>
      </c>
      <c r="AJ300" t="str">
        <v xml:space="preserve"> </v>
      </c>
      <c r="AK300" t="s">
        <v>419</v>
      </c>
      <c r="AL300" s="18">
        <f t="shared" si="8"/>
        <v>15729.845419962567</v>
      </c>
      <c r="AM300" s="18">
        <v>33760</v>
      </c>
      <c r="AN300" s="18">
        <f t="shared" si="9"/>
        <v>18030.154580037433</v>
      </c>
    </row>
    <row r="301" spans="1:40">
      <c r="B301" t="s">
        <v>308</v>
      </c>
      <c r="E301">
        <v>232</v>
      </c>
      <c r="F301" t="s">
        <v>340</v>
      </c>
      <c r="G301" t="s">
        <v>419</v>
      </c>
      <c r="H301" t="s">
        <v>470</v>
      </c>
      <c r="I301" t="s">
        <v>419</v>
      </c>
      <c r="J301" t="s">
        <v>419</v>
      </c>
      <c r="K301" s="19" t="s">
        <v>419</v>
      </c>
      <c r="L301" t="s">
        <v>419</v>
      </c>
      <c r="M301">
        <v>400</v>
      </c>
      <c r="N301">
        <v>250</v>
      </c>
      <c r="O301">
        <v>17800</v>
      </c>
      <c r="P301" t="s">
        <v>419</v>
      </c>
      <c r="R301" s="18" t="s">
        <v>419</v>
      </c>
      <c r="S301" s="18" t="s">
        <v>419</v>
      </c>
      <c r="T301" s="18" t="s">
        <v>419</v>
      </c>
      <c r="U301" s="18" t="s">
        <v>419</v>
      </c>
      <c r="V301" s="18" cm="1">
        <f t="array" ref="V301">Table2[server charge]*'Asar-2081'!AI301/100</f>
        <v>56.295374210959025</v>
      </c>
      <c r="W301" s="18" cm="1">
        <f t="array" ref="W301">Table2[DT roll charge]*'Asar-2081'!AI301/100</f>
        <v>143.4237248772603</v>
      </c>
      <c r="X301" s="18" cm="1">
        <f t="array" ref="X301">Table2[sms charge]*'Asar-2081'!AI301/100</f>
        <v>132.29412939575369</v>
      </c>
      <c r="Y301" s="18" cm="1">
        <f t="array" ref="Y301">Table2[shipment sack]*'Asar-2081'!AI301/100</f>
        <v>145.42971671164415</v>
      </c>
      <c r="Z301" s="18" cm="1">
        <f t="array" ref="Z301">Table2[tape charge]*'Asar-2081'!AI301/100</f>
        <v>11.259074842191806</v>
      </c>
      <c r="AA301" s="18" cm="1">
        <f t="array" ref="AA301">Table2[cable tie]*'Asar-2081'!AI301/100</f>
        <v>11.822028584301394</v>
      </c>
      <c r="AB301" s="18" cm="1">
        <f t="array" ref="AB301">Table2[audit tax]*'Asar-2081'!AI301/100</f>
        <v>10.977597971137008</v>
      </c>
      <c r="AC301" s="18" cm="1">
        <f t="array" ref="AC301">Table2[wada tax]*'Asar-2081'!AI301/100</f>
        <v>3.6976678294231586</v>
      </c>
      <c r="AD301" s="18" cm="1">
        <f t="array" ref="AD301">Table2[2 wheeler pickup fuel]*'Asar-2081'!AI301/100</f>
        <v>195.76716381860999</v>
      </c>
      <c r="AE301" s="18" cm="1">
        <f t="array" ref="AE301">Table2[marker]*'Asar-2081'!AI301/100</f>
        <v>4.8132544950369969</v>
      </c>
      <c r="AF301">
        <v>22</v>
      </c>
      <c r="AG301">
        <v>180</v>
      </c>
      <c r="AH301">
        <v>202</v>
      </c>
      <c r="AI301" cm="1">
        <f t="array" ref="AI301">'Asar-2081'!AH301/Table2[Total order]*100</f>
        <v>9.3825623684931705E-2</v>
      </c>
      <c r="AJ301" t="str">
        <v xml:space="preserve"> </v>
      </c>
      <c r="AK301" t="s">
        <v>419</v>
      </c>
      <c r="AL301" s="18">
        <f t="shared" si="8"/>
        <v>19165.779732736322</v>
      </c>
      <c r="AM301" s="18">
        <v>65873.75</v>
      </c>
      <c r="AN301" s="18">
        <f t="shared" si="9"/>
        <v>46707.970267263678</v>
      </c>
    </row>
    <row r="302" spans="1:40">
      <c r="B302" t="s">
        <v>308</v>
      </c>
      <c r="E302">
        <v>328</v>
      </c>
      <c r="F302" t="s">
        <v>341</v>
      </c>
      <c r="G302" s="1" t="s">
        <v>422</v>
      </c>
      <c r="H302" t="s">
        <v>419</v>
      </c>
      <c r="I302" t="s">
        <v>419</v>
      </c>
      <c r="J302" t="s">
        <v>419</v>
      </c>
      <c r="K302" s="19" t="s">
        <v>419</v>
      </c>
      <c r="L302" t="s">
        <v>419</v>
      </c>
      <c r="M302" t="s">
        <v>419</v>
      </c>
      <c r="N302">
        <v>400</v>
      </c>
      <c r="O302">
        <v>18750</v>
      </c>
      <c r="P302" t="s">
        <v>419</v>
      </c>
      <c r="R302" s="18" t="s">
        <v>419</v>
      </c>
      <c r="S302" s="18" t="s">
        <v>419</v>
      </c>
      <c r="T302" s="18">
        <v>337.42832393560514</v>
      </c>
      <c r="U302" s="18">
        <v>3051.7867614611423</v>
      </c>
      <c r="V302" s="18" cm="1">
        <f t="array" ref="V302">Table2[server charge]*'Asar-2081'!AI302/100</f>
        <v>68.557732949979794</v>
      </c>
      <c r="W302" s="18" cm="1">
        <f t="array" ref="W302">Table2[DT roll charge]*'Asar-2081'!AI302/100</f>
        <v>174.66453623666357</v>
      </c>
      <c r="X302" s="18" cm="1">
        <f t="array" ref="X302">Table2[sms charge]*'Asar-2081'!AI302/100</f>
        <v>161.11067243245253</v>
      </c>
      <c r="Y302" s="18" cm="1">
        <f t="array" ref="Y302">Table2[shipment sack]*'Asar-2081'!AI302/100</f>
        <v>177.10747678744781</v>
      </c>
      <c r="Z302" s="18" cm="1">
        <f t="array" ref="Z302">Table2[tape charge]*'Asar-2081'!AI302/100</f>
        <v>13.71154658999596</v>
      </c>
      <c r="AA302" s="18" cm="1">
        <f t="array" ref="AA302">Table2[cable tie]*'Asar-2081'!AI302/100</f>
        <v>14.397123919495757</v>
      </c>
      <c r="AB302" s="18" cm="1">
        <f t="array" ref="AB302">Table2[audit tax]*'Asar-2081'!AI302/100</f>
        <v>13.368757925246062</v>
      </c>
      <c r="AC302" s="18" cm="1">
        <f t="array" ref="AC302">Table2[wada tax]*'Asar-2081'!AI302/100</f>
        <v>4.5031004259311729</v>
      </c>
      <c r="AD302" s="18" cm="1">
        <f t="array" ref="AD302">Table2[2 wheeler pickup fuel]*'Asar-2081'!AI302/100</f>
        <v>238.40951633355473</v>
      </c>
      <c r="AE302" s="18" cm="1">
        <f t="array" ref="AE302">Table2[marker]*'Asar-2081'!AI302/100</f>
        <v>5.8616861672232732</v>
      </c>
      <c r="AF302">
        <v>56</v>
      </c>
      <c r="AG302">
        <v>190</v>
      </c>
      <c r="AH302">
        <v>246</v>
      </c>
      <c r="AI302" cm="1">
        <f t="array" ref="AI302">'Asar-2081'!AH302/Table2[Total order]*100</f>
        <v>0.11426288824996633</v>
      </c>
      <c r="AJ302">
        <v>113</v>
      </c>
      <c r="AK302">
        <v>0.18468578900057203</v>
      </c>
      <c r="AL302" s="18">
        <f t="shared" si="8"/>
        <v>23410.907235164741</v>
      </c>
      <c r="AM302" s="18">
        <v>60187.5</v>
      </c>
      <c r="AN302" s="18">
        <f t="shared" si="9"/>
        <v>36776.592764835259</v>
      </c>
    </row>
    <row r="303" spans="1:40">
      <c r="A303" t="s">
        <v>309</v>
      </c>
      <c r="E303">
        <v>178</v>
      </c>
      <c r="F303" t="s">
        <v>342</v>
      </c>
      <c r="G303" t="s">
        <v>419</v>
      </c>
      <c r="H303" t="s">
        <v>470</v>
      </c>
      <c r="I303" t="s">
        <v>419</v>
      </c>
      <c r="J303" t="s">
        <v>419</v>
      </c>
      <c r="K303" s="19">
        <v>688.00999999999476</v>
      </c>
      <c r="L303">
        <v>3000</v>
      </c>
      <c r="M303" t="s">
        <v>419</v>
      </c>
      <c r="N303">
        <v>400</v>
      </c>
      <c r="O303">
        <v>31630</v>
      </c>
      <c r="P303" t="s">
        <v>419</v>
      </c>
      <c r="R303" s="18" t="s">
        <v>419</v>
      </c>
      <c r="S303" s="18" t="s">
        <v>419</v>
      </c>
      <c r="T303" s="18" t="s">
        <v>419</v>
      </c>
      <c r="U303" s="18" t="s">
        <v>419</v>
      </c>
      <c r="V303" s="18" cm="1">
        <f t="array" ref="V303">Table2[server charge]*'Asar-2081'!AI303/100</f>
        <v>192.57477019689446</v>
      </c>
      <c r="W303" s="18" cm="1">
        <f t="array" ref="W303">Table2[DT roll charge]*'Asar-2081'!AI303/100</f>
        <v>490.62274203062799</v>
      </c>
      <c r="X303" s="18" cm="1">
        <f t="array" ref="X303">Table2[sms charge]*'Asar-2081'!AI303/100</f>
        <v>452.550709962702</v>
      </c>
      <c r="Y303" s="18" cm="1">
        <f t="array" ref="Y303">Table2[shipment sack]*'Asar-2081'!AI303/100</f>
        <v>497.48482300864401</v>
      </c>
      <c r="Z303" s="18" cm="1">
        <f t="array" ref="Z303">Table2[tape charge]*'Asar-2081'!AI303/100</f>
        <v>38.514954039378893</v>
      </c>
      <c r="AA303" s="18" cm="1">
        <f t="array" ref="AA303">Table2[cable tie]*'Asar-2081'!AI303/100</f>
        <v>40.440701741347837</v>
      </c>
      <c r="AB303" s="18" cm="1">
        <f t="array" ref="AB303">Table2[audit tax]*'Asar-2081'!AI303/100</f>
        <v>37.55208018839442</v>
      </c>
      <c r="AC303" s="18" cm="1">
        <f t="array" ref="AC303">Table2[wada tax]*'Asar-2081'!AI303/100</f>
        <v>12.648952822432683</v>
      </c>
      <c r="AD303" s="18" cm="1">
        <f t="array" ref="AD303">Table2[2 wheeler pickup fuel]*'Asar-2081'!AI303/100</f>
        <v>669.6787633597005</v>
      </c>
      <c r="AE303" s="18" cm="1">
        <f t="array" ref="AE303">Table2[marker]*'Asar-2081'!AI303/100</f>
        <v>16.465142851834475</v>
      </c>
      <c r="AF303">
        <v>171</v>
      </c>
      <c r="AG303">
        <v>520</v>
      </c>
      <c r="AH303">
        <v>691</v>
      </c>
      <c r="AI303" cm="1">
        <f t="array" ref="AI303">'Asar-2081'!AH303/Table2[Total order]*100</f>
        <v>0.32095795032815744</v>
      </c>
      <c r="AJ303" t="str">
        <v xml:space="preserve"> </v>
      </c>
      <c r="AK303" t="s">
        <v>419</v>
      </c>
      <c r="AL303" s="18">
        <f t="shared" si="8"/>
        <v>38166.543640201948</v>
      </c>
      <c r="AM303" s="18">
        <v>183047.5</v>
      </c>
      <c r="AN303" s="18">
        <f t="shared" si="9"/>
        <v>144880.95635979806</v>
      </c>
    </row>
    <row r="304" spans="1:40">
      <c r="A304" t="s">
        <v>309</v>
      </c>
      <c r="E304">
        <v>67</v>
      </c>
      <c r="F304" t="s">
        <v>343</v>
      </c>
      <c r="G304" t="s">
        <v>422</v>
      </c>
      <c r="H304" t="s">
        <v>419</v>
      </c>
      <c r="I304" t="s">
        <v>419</v>
      </c>
      <c r="J304" t="s">
        <v>419</v>
      </c>
      <c r="K304" s="19">
        <v>1260.5</v>
      </c>
      <c r="L304" t="s">
        <v>419</v>
      </c>
      <c r="M304">
        <v>1360</v>
      </c>
      <c r="N304">
        <v>400</v>
      </c>
      <c r="O304">
        <v>43780</v>
      </c>
      <c r="P304" t="s">
        <v>419</v>
      </c>
      <c r="R304" s="18" t="s">
        <v>419</v>
      </c>
      <c r="S304" s="18" t="s">
        <v>419</v>
      </c>
      <c r="T304" s="18">
        <v>862.98040369371574</v>
      </c>
      <c r="U304" s="18">
        <v>7805.0121598430987</v>
      </c>
      <c r="V304" s="18" cm="1">
        <f t="array" ref="V304">Table2[server charge]*'Asar-2081'!AI304/100</f>
        <v>259.1816733474846</v>
      </c>
      <c r="W304" s="18" cm="1">
        <f t="array" ref="W304">Table2[DT roll charge]*'Asar-2081'!AI304/100</f>
        <v>660.31714918738658</v>
      </c>
      <c r="X304" s="18" cm="1">
        <f t="array" ref="X304">Table2[sms charge]*'Asar-2081'!AI304/100</f>
        <v>609.07693236658884</v>
      </c>
      <c r="Y304" s="18" cm="1">
        <f t="array" ref="Y304">Table2[shipment sack]*'Asar-2081'!AI304/100</f>
        <v>669.55265614766859</v>
      </c>
      <c r="Z304" s="18" cm="1">
        <f t="array" ref="Z304">Table2[tape charge]*'Asar-2081'!AI304/100</f>
        <v>51.836334669496921</v>
      </c>
      <c r="AA304" s="18" cm="1">
        <f t="array" ref="AA304">Table2[cable tie]*'Asar-2081'!AI304/100</f>
        <v>54.428151402971771</v>
      </c>
      <c r="AB304" s="18" cm="1">
        <f t="array" ref="AB304">Table2[audit tax]*'Asar-2081'!AI304/100</f>
        <v>50.540426302759499</v>
      </c>
      <c r="AC304" s="18" cm="1">
        <f t="array" ref="AC304">Table2[wada tax]*'Asar-2081'!AI304/100</f>
        <v>17.023916244373947</v>
      </c>
      <c r="AD304" s="18" cm="1">
        <f t="array" ref="AD304">Table2[2 wheeler pickup fuel]*'Asar-2081'!AI304/100</f>
        <v>901.30426906587775</v>
      </c>
      <c r="AE304" s="18" cm="1">
        <f t="array" ref="AE304">Table2[marker]*'Asar-2081'!AI304/100</f>
        <v>22.160033071209931</v>
      </c>
      <c r="AF304">
        <v>233</v>
      </c>
      <c r="AG304">
        <v>697</v>
      </c>
      <c r="AH304">
        <v>930</v>
      </c>
      <c r="AI304" cm="1">
        <f t="array" ref="AI304">'Asar-2081'!AH304/Table2[Total order]*100</f>
        <v>0.43196945557914102</v>
      </c>
      <c r="AJ304">
        <v>289</v>
      </c>
      <c r="AK304">
        <v>0.47233799133774618</v>
      </c>
      <c r="AL304" s="18">
        <f t="shared" si="8"/>
        <v>58763.914105342628</v>
      </c>
      <c r="AM304" s="18">
        <v>195101.25</v>
      </c>
      <c r="AN304" s="18">
        <f t="shared" si="9"/>
        <v>136337.33589465736</v>
      </c>
    </row>
    <row r="305" spans="1:40">
      <c r="B305" t="s">
        <v>308</v>
      </c>
      <c r="E305">
        <v>290</v>
      </c>
      <c r="F305" t="s">
        <v>344</v>
      </c>
      <c r="G305" s="1" t="s">
        <v>422</v>
      </c>
      <c r="H305" t="s">
        <v>419</v>
      </c>
      <c r="I305" t="s">
        <v>419</v>
      </c>
      <c r="J305" t="s">
        <v>419</v>
      </c>
      <c r="K305" s="19" t="s">
        <v>419</v>
      </c>
      <c r="L305" t="s">
        <v>419</v>
      </c>
      <c r="M305" t="s">
        <v>419</v>
      </c>
      <c r="N305">
        <v>250</v>
      </c>
      <c r="O305">
        <v>14700</v>
      </c>
      <c r="P305" t="s">
        <v>419</v>
      </c>
      <c r="R305" s="18" t="s">
        <v>419</v>
      </c>
      <c r="S305" s="18" t="s">
        <v>419</v>
      </c>
      <c r="T305" s="18">
        <v>206.04030399607745</v>
      </c>
      <c r="U305" s="18">
        <v>1863.4804118656532</v>
      </c>
      <c r="V305" s="18" cm="1">
        <f t="array" ref="V305">Table2[server charge]*'Asar-2081'!AI305/100</f>
        <v>53.229784526203822</v>
      </c>
      <c r="W305" s="18" cm="1">
        <f t="array" ref="W305">Table2[DT roll charge]*'Asar-2081'!AI305/100</f>
        <v>135.61352203740947</v>
      </c>
      <c r="X305" s="18" cm="1">
        <f t="array" ref="X305">Table2[sms charge]*'Asar-2081'!AI305/100</f>
        <v>125.08999363657897</v>
      </c>
      <c r="Y305" s="18" cm="1">
        <f t="array" ref="Y305">Table2[shipment sack]*'Asar-2081'!AI305/100</f>
        <v>137.5102766926932</v>
      </c>
      <c r="Z305" s="18" cm="1">
        <f t="array" ref="Z305">Table2[tape charge]*'Asar-2081'!AI305/100</f>
        <v>10.645956905240764</v>
      </c>
      <c r="AA305" s="18" cm="1">
        <f t="array" ref="AA305">Table2[cable tie]*'Asar-2081'!AI305/100</f>
        <v>11.178254750502802</v>
      </c>
      <c r="AB305" s="18" cm="1">
        <f t="array" ref="AB305">Table2[audit tax]*'Asar-2081'!AI305/100</f>
        <v>10.379807982609746</v>
      </c>
      <c r="AC305" s="18" cm="1">
        <f t="array" ref="AC305">Table2[wada tax]*'Asar-2081'!AI305/100</f>
        <v>3.4963096802961542</v>
      </c>
      <c r="AD305" s="18" cm="1">
        <f t="array" ref="AD305">Table2[2 wheeler pickup fuel]*'Asar-2081'!AI305/100</f>
        <v>185.10657568987378</v>
      </c>
      <c r="AE305" s="18" cm="1">
        <f t="array" ref="AE305">Table2[marker]*'Asar-2081'!AI305/100</f>
        <v>4.5511465769904262</v>
      </c>
      <c r="AF305">
        <v>40</v>
      </c>
      <c r="AG305">
        <v>151</v>
      </c>
      <c r="AH305">
        <v>191</v>
      </c>
      <c r="AI305" cm="1">
        <f t="array" ref="AI305">'Asar-2081'!AH305/Table2[Total order]*100</f>
        <v>8.8716307543673031E-2</v>
      </c>
      <c r="AJ305">
        <v>69</v>
      </c>
      <c r="AK305">
        <v>0.1127727384162785</v>
      </c>
      <c r="AL305" s="18">
        <f t="shared" si="8"/>
        <v>17696.322344340129</v>
      </c>
      <c r="AM305" s="18">
        <v>45575</v>
      </c>
      <c r="AN305" s="18">
        <f t="shared" si="9"/>
        <v>27878.677655659871</v>
      </c>
    </row>
    <row r="306" spans="1:40">
      <c r="A306" t="s">
        <v>309</v>
      </c>
      <c r="E306">
        <v>288</v>
      </c>
      <c r="F306" t="s">
        <v>345</v>
      </c>
      <c r="G306" t="s">
        <v>419</v>
      </c>
      <c r="H306" t="s">
        <v>470</v>
      </c>
      <c r="I306" t="s">
        <v>419</v>
      </c>
      <c r="J306" t="s">
        <v>419</v>
      </c>
      <c r="K306" s="19">
        <v>811.44999999999709</v>
      </c>
      <c r="L306" t="s">
        <v>419</v>
      </c>
      <c r="M306">
        <v>300</v>
      </c>
      <c r="N306" t="s">
        <v>419</v>
      </c>
      <c r="O306">
        <v>29200</v>
      </c>
      <c r="P306" t="s">
        <v>419</v>
      </c>
      <c r="R306" s="18" t="s">
        <v>419</v>
      </c>
      <c r="S306" s="18" t="s">
        <v>419</v>
      </c>
      <c r="T306" s="18" t="s">
        <v>419</v>
      </c>
      <c r="U306" s="18" t="s">
        <v>419</v>
      </c>
      <c r="V306" s="18" cm="1">
        <f t="array" ref="V306">Table2[server charge]*'Asar-2081'!AI306/100</f>
        <v>138.78760572800789</v>
      </c>
      <c r="W306" s="18" cm="1">
        <f t="array" ref="W306">Table2[DT roll charge]*'Asar-2081'!AI306/100</f>
        <v>353.58918311324567</v>
      </c>
      <c r="X306" s="18" cm="1">
        <f t="array" ref="X306">Table2[sms charge]*'Asar-2081'!AI306/100</f>
        <v>326.1508734608185</v>
      </c>
      <c r="Y306" s="18" cm="1">
        <f t="array" ref="Y306">Table2[shipment sack]*'Asar-2081'!AI306/100</f>
        <v>358.53464813068706</v>
      </c>
      <c r="Z306" s="18" cm="1">
        <f t="array" ref="Z306">Table2[tape charge]*'Asar-2081'!AI306/100</f>
        <v>27.757521145601576</v>
      </c>
      <c r="AA306" s="18" cm="1">
        <f t="array" ref="AA306">Table2[cable tie]*'Asar-2081'!AI306/100</f>
        <v>29.145397202881654</v>
      </c>
      <c r="AB306" s="18" cm="1">
        <f t="array" ref="AB306">Table2[audit tax]*'Asar-2081'!AI306/100</f>
        <v>27.063583116961535</v>
      </c>
      <c r="AC306" s="18" cm="1">
        <f t="array" ref="AC306">Table2[wada tax]*'Asar-2081'!AI306/100</f>
        <v>9.1160325695679845</v>
      </c>
      <c r="AD306" s="18" cm="1">
        <f t="array" ref="AD306">Table2[2 wheeler pickup fuel]*'Asar-2081'!AI306/100</f>
        <v>482.63389891914738</v>
      </c>
      <c r="AE306" s="18" cm="1">
        <f t="array" ref="AE306">Table2[marker]*'Asar-2081'!AI306/100</f>
        <v>11.866340289744674</v>
      </c>
      <c r="AF306">
        <v>85</v>
      </c>
      <c r="AG306">
        <v>413</v>
      </c>
      <c r="AH306">
        <v>498</v>
      </c>
      <c r="AI306" cm="1">
        <f t="array" ref="AI306">'Asar-2081'!AH306/Table2[Total order]*100</f>
        <v>0.23131267621334647</v>
      </c>
      <c r="AJ306" t="str">
        <v xml:space="preserve"> </v>
      </c>
      <c r="AK306" t="s">
        <v>419</v>
      </c>
      <c r="AL306" s="18">
        <f t="shared" si="8"/>
        <v>32076.095083676661</v>
      </c>
      <c r="AM306" s="18">
        <v>120520</v>
      </c>
      <c r="AN306" s="18">
        <f t="shared" si="9"/>
        <v>88443.904916323343</v>
      </c>
    </row>
    <row r="307" spans="1:40">
      <c r="B307" t="s">
        <v>308</v>
      </c>
      <c r="E307">
        <v>117</v>
      </c>
      <c r="F307" t="s">
        <v>346</v>
      </c>
      <c r="G307" t="s">
        <v>422</v>
      </c>
      <c r="H307" t="s">
        <v>419</v>
      </c>
      <c r="I307" t="s">
        <v>419</v>
      </c>
      <c r="J307" t="s">
        <v>419</v>
      </c>
      <c r="K307" s="19" t="s">
        <v>419</v>
      </c>
      <c r="L307" t="s">
        <v>419</v>
      </c>
      <c r="M307" t="s">
        <v>419</v>
      </c>
      <c r="N307" t="s">
        <v>419</v>
      </c>
      <c r="O307">
        <v>48565</v>
      </c>
      <c r="P307" t="s">
        <v>419</v>
      </c>
      <c r="R307" s="18" t="s">
        <v>419</v>
      </c>
      <c r="S307" s="18" t="s">
        <v>419</v>
      </c>
      <c r="T307" s="18" t="s">
        <v>419</v>
      </c>
      <c r="U307" s="18" t="s">
        <v>419</v>
      </c>
      <c r="V307" s="18" cm="1">
        <f t="array" ref="V307">Table2[server charge]*'Asar-2081'!AI307/100</f>
        <v>244.96848480907414</v>
      </c>
      <c r="W307" s="18" cm="1">
        <f t="array" ref="W307">Table2[DT roll charge]*'Asar-2081'!AI307/100</f>
        <v>624.10620874807819</v>
      </c>
      <c r="X307" s="18" cm="1">
        <f t="array" ref="X307">Table2[sms charge]*'Asar-2081'!AI307/100</f>
        <v>575.67593930132421</v>
      </c>
      <c r="Y307" s="18" cm="1">
        <f t="array" ref="Y307">Table2[shipment sack]*'Asar-2081'!AI307/100</f>
        <v>632.83525242344149</v>
      </c>
      <c r="Z307" s="18" cm="1">
        <f t="array" ref="Z307">Table2[tape charge]*'Asar-2081'!AI307/100</f>
        <v>48.993696961814834</v>
      </c>
      <c r="AA307" s="18" cm="1">
        <f t="array" ref="AA307">Table2[cable tie]*'Asar-2081'!AI307/100</f>
        <v>51.443381809905567</v>
      </c>
      <c r="AB307" s="18" cm="1">
        <f t="array" ref="AB307">Table2[audit tax]*'Asar-2081'!AI307/100</f>
        <v>47.768854537769457</v>
      </c>
      <c r="AC307" s="18" cm="1">
        <f t="array" ref="AC307">Table2[wada tax]*'Asar-2081'!AI307/100</f>
        <v>16.090346643876018</v>
      </c>
      <c r="AD307" s="18" cm="1">
        <f t="array" ref="AD307">Table2[2 wheeler pickup fuel]*'Asar-2081'!AI307/100</f>
        <v>851.87790592355532</v>
      </c>
      <c r="AE307" s="18" cm="1">
        <f t="array" ref="AE307">Table2[marker]*'Asar-2081'!AI307/100</f>
        <v>20.944805451175839</v>
      </c>
      <c r="AF307">
        <v>148</v>
      </c>
      <c r="AG307">
        <v>731</v>
      </c>
      <c r="AH307">
        <v>879</v>
      </c>
      <c r="AI307" cm="1">
        <f t="array" ref="AI307">'Asar-2081'!AH307/Table2[Total order]*100</f>
        <v>0.40828080801512356</v>
      </c>
      <c r="AJ307" t="str">
        <v xml:space="preserve"> </v>
      </c>
      <c r="AK307" t="s">
        <v>419</v>
      </c>
      <c r="AL307" s="18">
        <f t="shared" si="8"/>
        <v>51679.704876610012</v>
      </c>
      <c r="AM307" s="18">
        <v>196697.25</v>
      </c>
      <c r="AN307" s="18">
        <f t="shared" si="9"/>
        <v>145017.54512338998</v>
      </c>
    </row>
    <row r="308" spans="1:40">
      <c r="B308" t="s">
        <v>308</v>
      </c>
      <c r="E308">
        <v>193</v>
      </c>
      <c r="F308" t="s">
        <v>347</v>
      </c>
      <c r="G308" t="s">
        <v>422</v>
      </c>
      <c r="H308" t="s">
        <v>419</v>
      </c>
      <c r="I308" t="s">
        <v>419</v>
      </c>
      <c r="J308" t="s">
        <v>419</v>
      </c>
      <c r="K308" s="19" t="s">
        <v>419</v>
      </c>
      <c r="L308" t="s">
        <v>419</v>
      </c>
      <c r="M308" t="s">
        <v>419</v>
      </c>
      <c r="N308" t="s">
        <v>419</v>
      </c>
      <c r="O308">
        <v>38905</v>
      </c>
      <c r="P308" t="s">
        <v>419</v>
      </c>
      <c r="R308" s="18" t="s">
        <v>419</v>
      </c>
      <c r="S308" s="18" t="s">
        <v>419</v>
      </c>
      <c r="T308" s="18" t="s">
        <v>419</v>
      </c>
      <c r="U308" s="18" t="s">
        <v>419</v>
      </c>
      <c r="V308" s="18" cm="1">
        <f t="array" ref="V308">Table2[server charge]*'Asar-2081'!AI308/100</f>
        <v>163.59101317739081</v>
      </c>
      <c r="W308" s="18" cm="1">
        <f t="array" ref="W308">Table2[DT roll charge]*'Asar-2081'!AI308/100</f>
        <v>416.7808242720385</v>
      </c>
      <c r="X308" s="18" cm="1">
        <f t="array" ref="X308">Table2[sms charge]*'Asar-2081'!AI308/100</f>
        <v>384.4388809668684</v>
      </c>
      <c r="Y308" s="18" cm="1">
        <f t="array" ref="Y308">Table2[shipment sack]*'Asar-2081'!AI308/100</f>
        <v>422.61011737492618</v>
      </c>
      <c r="Z308" s="18" cm="1">
        <f t="array" ref="Z308">Table2[tape charge]*'Asar-2081'!AI308/100</f>
        <v>32.718202635478157</v>
      </c>
      <c r="AA308" s="18" cm="1">
        <f t="array" ref="AA308">Table2[cable tie]*'Asar-2081'!AI308/100</f>
        <v>34.354112767252062</v>
      </c>
      <c r="AB308" s="18" cm="1">
        <f t="array" ref="AB308">Table2[audit tax]*'Asar-2081'!AI308/100</f>
        <v>31.900247569591201</v>
      </c>
      <c r="AC308" s="18" cm="1">
        <f t="array" ref="AC308">Table2[wada tax]*'Asar-2081'!AI308/100</f>
        <v>10.745203048868284</v>
      </c>
      <c r="AD308" s="18" cm="1">
        <f t="array" ref="AD308">Table2[2 wheeler pickup fuel]*'Asar-2081'!AI308/100</f>
        <v>568.88774832437639</v>
      </c>
      <c r="AE308" s="18" cm="1">
        <f t="array" ref="AE308">Table2[marker]*'Asar-2081'!AI308/100</f>
        <v>13.987031626666912</v>
      </c>
      <c r="AF308">
        <v>25</v>
      </c>
      <c r="AG308">
        <v>562</v>
      </c>
      <c r="AH308">
        <v>587</v>
      </c>
      <c r="AI308" cm="1">
        <f t="array" ref="AI308">'Asar-2081'!AH308/Table2[Total order]*100</f>
        <v>0.27265168862898465</v>
      </c>
      <c r="AJ308" t="str">
        <v xml:space="preserve"> </v>
      </c>
      <c r="AK308" t="s">
        <v>419</v>
      </c>
      <c r="AL308" s="18">
        <f t="shared" si="8"/>
        <v>40985.013381763463</v>
      </c>
      <c r="AM308" s="18">
        <v>128952.5</v>
      </c>
      <c r="AN308" s="18">
        <f t="shared" si="9"/>
        <v>87967.486618236537</v>
      </c>
    </row>
    <row r="309" spans="1:40">
      <c r="B309" t="s">
        <v>308</v>
      </c>
      <c r="E309">
        <v>274</v>
      </c>
      <c r="F309" t="s">
        <v>348</v>
      </c>
      <c r="G309" t="s">
        <v>422</v>
      </c>
      <c r="H309" t="s">
        <v>419</v>
      </c>
      <c r="I309" t="s">
        <v>419</v>
      </c>
      <c r="J309" t="s">
        <v>419</v>
      </c>
      <c r="K309" s="19" t="s">
        <v>419</v>
      </c>
      <c r="L309" t="s">
        <v>419</v>
      </c>
      <c r="M309" t="s">
        <v>419</v>
      </c>
      <c r="N309" t="s">
        <v>419</v>
      </c>
      <c r="O309">
        <v>4670</v>
      </c>
      <c r="P309" t="s">
        <v>419</v>
      </c>
      <c r="R309" s="18" t="s">
        <v>419</v>
      </c>
      <c r="S309" s="18" t="s">
        <v>419</v>
      </c>
      <c r="T309" s="18" t="s">
        <v>419</v>
      </c>
      <c r="U309" s="18" t="s">
        <v>419</v>
      </c>
      <c r="V309" s="18" cm="1">
        <f t="array" ref="V309">Table2[server charge]*'Asar-2081'!AI309/100</f>
        <v>21.45912779328636</v>
      </c>
      <c r="W309" s="18" cm="1">
        <f t="array" ref="W309">Table2[DT roll charge]*'Asar-2081'!AI309/100</f>
        <v>54.67141987895566</v>
      </c>
      <c r="X309" s="18" cm="1">
        <f t="array" ref="X309">Table2[sms charge]*'Asar-2081'!AI309/100</f>
        <v>50.428950314222945</v>
      </c>
      <c r="Y309" s="18" cm="1">
        <f t="array" ref="Y309">Table2[shipment sack]*'Asar-2081'!AI309/100</f>
        <v>55.436080132656436</v>
      </c>
      <c r="Z309" s="18" cm="1">
        <f t="array" ref="Z309">Table2[tape charge]*'Asar-2081'!AI309/100</f>
        <v>4.2918255586572718</v>
      </c>
      <c r="AA309" s="18" cm="1">
        <f t="array" ref="AA309">Table2[cable tie]*'Asar-2081'!AI309/100</f>
        <v>4.5064168365901356</v>
      </c>
      <c r="AB309" s="18" cm="1">
        <f t="array" ref="AB309">Table2[audit tax]*'Asar-2081'!AI309/100</f>
        <v>4.1845299196908403</v>
      </c>
      <c r="AC309" s="18" cm="1">
        <f t="array" ref="AC309">Table2[wada tax]*'Asar-2081'!AI309/100</f>
        <v>1.4095070438890258</v>
      </c>
      <c r="AD309" s="18" cm="1">
        <f t="array" ref="AD309">Table2[2 wheeler pickup fuel]*'Asar-2081'!AI309/100</f>
        <v>74.624116901153315</v>
      </c>
      <c r="AE309" s="18" cm="1">
        <f t="array" ref="AE309">Table2[marker]*'Asar-2081'!AI309/100</f>
        <v>1.8347554263259838</v>
      </c>
      <c r="AF309">
        <v>10</v>
      </c>
      <c r="AG309">
        <v>67</v>
      </c>
      <c r="AH309">
        <v>77</v>
      </c>
      <c r="AI309" cm="1">
        <f t="array" ref="AI309">'Asar-2081'!AH309/Table2[Total order]*100</f>
        <v>3.57652129888106E-2</v>
      </c>
      <c r="AJ309" t="str">
        <v xml:space="preserve"> </v>
      </c>
      <c r="AK309" t="s">
        <v>419</v>
      </c>
      <c r="AL309" s="18">
        <f t="shared" si="8"/>
        <v>4942.8467298054284</v>
      </c>
      <c r="AM309" s="18">
        <v>19887.5</v>
      </c>
      <c r="AN309" s="18">
        <f t="shared" si="9"/>
        <v>14944.653270194573</v>
      </c>
    </row>
    <row r="310" spans="1:40">
      <c r="B310" t="s">
        <v>308</v>
      </c>
      <c r="E310">
        <v>287</v>
      </c>
      <c r="F310" t="s">
        <v>349</v>
      </c>
      <c r="G310" s="1" t="s">
        <v>422</v>
      </c>
      <c r="H310" t="s">
        <v>419</v>
      </c>
      <c r="I310" t="s">
        <v>419</v>
      </c>
      <c r="J310" t="s">
        <v>419</v>
      </c>
      <c r="K310" s="19" t="s">
        <v>419</v>
      </c>
      <c r="L310" t="s">
        <v>419</v>
      </c>
      <c r="M310" t="s">
        <v>419</v>
      </c>
      <c r="N310" t="s">
        <v>419</v>
      </c>
      <c r="O310">
        <v>3520</v>
      </c>
      <c r="P310" t="s">
        <v>419</v>
      </c>
      <c r="R310" s="18" t="s">
        <v>419</v>
      </c>
      <c r="S310" s="18" t="s">
        <v>419</v>
      </c>
      <c r="T310" s="18" t="s">
        <v>419</v>
      </c>
      <c r="U310" s="18" t="s">
        <v>419</v>
      </c>
      <c r="V310" s="18" cm="1">
        <f t="array" ref="V310">Table2[server charge]*'Asar-2081'!AI310/100</f>
        <v>15.606638395117352</v>
      </c>
      <c r="W310" s="18" cm="1">
        <f t="array" ref="W310">Table2[DT roll charge]*'Asar-2081'!AI310/100</f>
        <v>39.761032639240476</v>
      </c>
      <c r="X310" s="18" cm="1">
        <f t="array" ref="X310">Table2[sms charge]*'Asar-2081'!AI310/100</f>
        <v>36.675600228525781</v>
      </c>
      <c r="Y310" s="18" cm="1">
        <f t="array" ref="Y310">Table2[shipment sack]*'Asar-2081'!AI310/100</f>
        <v>40.317149187386491</v>
      </c>
      <c r="Z310" s="18" cm="1">
        <f t="array" ref="Z310">Table2[tape charge]*'Asar-2081'!AI310/100</f>
        <v>3.1213276790234703</v>
      </c>
      <c r="AA310" s="18" cm="1">
        <f t="array" ref="AA310">Table2[cable tie]*'Asar-2081'!AI310/100</f>
        <v>3.2773940629746439</v>
      </c>
      <c r="AB310" s="18" cm="1">
        <f t="array" ref="AB310">Table2[audit tax]*'Asar-2081'!AI310/100</f>
        <v>3.0432944870478837</v>
      </c>
      <c r="AC310" s="18" cm="1">
        <f t="array" ref="AC310">Table2[wada tax]*'Asar-2081'!AI310/100</f>
        <v>1.0250960319192914</v>
      </c>
      <c r="AD310" s="18" cm="1">
        <f t="array" ref="AD310">Table2[2 wheeler pickup fuel]*'Asar-2081'!AI310/100</f>
        <v>54.272085019020587</v>
      </c>
      <c r="AE310" s="18" cm="1">
        <f t="array" ref="AE310">Table2[marker]*'Asar-2081'!AI310/100</f>
        <v>1.3343675827825336</v>
      </c>
      <c r="AF310">
        <v>11</v>
      </c>
      <c r="AG310">
        <v>45</v>
      </c>
      <c r="AH310">
        <v>56</v>
      </c>
      <c r="AI310" cm="1">
        <f t="array" ref="AI310">'Asar-2081'!AH310/Table2[Total order]*100</f>
        <v>2.6011063991862253E-2</v>
      </c>
      <c r="AJ310" t="str">
        <v xml:space="preserve"> </v>
      </c>
      <c r="AK310" t="s">
        <v>419</v>
      </c>
      <c r="AL310" s="18">
        <f t="shared" si="8"/>
        <v>3718.4339853130386</v>
      </c>
      <c r="AM310" s="18">
        <v>15487.5</v>
      </c>
      <c r="AN310" s="18">
        <f t="shared" si="9"/>
        <v>11769.066014686961</v>
      </c>
    </row>
    <row r="311" spans="1:40">
      <c r="B311" t="s">
        <v>308</v>
      </c>
      <c r="E311">
        <v>104</v>
      </c>
      <c r="F311" t="s">
        <v>352</v>
      </c>
      <c r="G311" t="s">
        <v>422</v>
      </c>
      <c r="H311" t="s">
        <v>419</v>
      </c>
      <c r="I311" t="s">
        <v>419</v>
      </c>
      <c r="J311" t="s">
        <v>419</v>
      </c>
      <c r="K311" s="19">
        <v>137</v>
      </c>
      <c r="L311" t="s">
        <v>419</v>
      </c>
      <c r="M311" t="s">
        <v>419</v>
      </c>
      <c r="N311">
        <v>400</v>
      </c>
      <c r="O311">
        <v>33930</v>
      </c>
      <c r="P311" t="s">
        <v>419</v>
      </c>
      <c r="R311" s="18" t="s">
        <v>419</v>
      </c>
      <c r="S311" s="18" t="s">
        <v>419</v>
      </c>
      <c r="T311" s="18" t="s">
        <v>419</v>
      </c>
      <c r="U311" s="18" t="s">
        <v>419</v>
      </c>
      <c r="V311" s="18" cm="1">
        <f t="array" ref="V311">Table2[server charge]*'Asar-2081'!AI311/100</f>
        <v>145.47616504020104</v>
      </c>
      <c r="W311" s="18" cm="1">
        <f t="array" ref="W311">Table2[DT roll charge]*'Asar-2081'!AI311/100</f>
        <v>370.62962567292016</v>
      </c>
      <c r="X311" s="18" cm="1">
        <f t="array" ref="X311">Table2[sms charge]*'Asar-2081'!AI311/100</f>
        <v>341.86898784447243</v>
      </c>
      <c r="Y311" s="18" cm="1">
        <f t="array" ref="Y311">Table2[shipment sack]*'Asar-2081'!AI311/100</f>
        <v>375.81342635385261</v>
      </c>
      <c r="Z311" s="18" cm="1">
        <f t="array" ref="Z311">Table2[tape charge]*'Asar-2081'!AI311/100</f>
        <v>29.095233008040204</v>
      </c>
      <c r="AA311" s="18" cm="1">
        <f t="array" ref="AA311">Table2[cable tie]*'Asar-2081'!AI311/100</f>
        <v>30.549994658442216</v>
      </c>
      <c r="AB311" s="18" cm="1">
        <f t="array" ref="AB311">Table2[audit tax]*'Asar-2081'!AI311/100</f>
        <v>28.367852182839201</v>
      </c>
      <c r="AC311" s="18" cm="1">
        <f t="array" ref="AC311">Table2[wada tax]*'Asar-2081'!AI311/100</f>
        <v>9.5553594403905375</v>
      </c>
      <c r="AD311" s="18" cm="1">
        <f t="array" ref="AD311">Table2[2 wheeler pickup fuel]*'Asar-2081'!AI311/100</f>
        <v>505.89336392729905</v>
      </c>
      <c r="AE311" s="18" cm="1">
        <f t="array" ref="AE311">Table2[marker]*'Asar-2081'!AI311/100</f>
        <v>12.438212110937188</v>
      </c>
      <c r="AF311">
        <v>81</v>
      </c>
      <c r="AG311">
        <v>441</v>
      </c>
      <c r="AH311">
        <v>522</v>
      </c>
      <c r="AI311" cm="1">
        <f t="array" ref="AI311">'Asar-2081'!AH311/Table2[Total order]*100</f>
        <v>0.24246027506700171</v>
      </c>
      <c r="AJ311" t="str">
        <v xml:space="preserve"> </v>
      </c>
      <c r="AK311" t="s">
        <v>419</v>
      </c>
      <c r="AL311" s="18">
        <f t="shared" si="8"/>
        <v>36316.68822023939</v>
      </c>
      <c r="AM311" s="18">
        <v>115477.5</v>
      </c>
      <c r="AN311" s="18">
        <f t="shared" si="9"/>
        <v>79160.81177976061</v>
      </c>
    </row>
    <row r="312" spans="1:40">
      <c r="A312" t="s">
        <v>309</v>
      </c>
      <c r="E312">
        <v>116</v>
      </c>
      <c r="F312" t="s">
        <v>353</v>
      </c>
      <c r="G312" t="s">
        <v>419</v>
      </c>
      <c r="H312" t="s">
        <v>470</v>
      </c>
      <c r="I312" t="s">
        <v>419</v>
      </c>
      <c r="J312" t="s">
        <v>419</v>
      </c>
      <c r="K312" s="19">
        <v>831.80999999999767</v>
      </c>
      <c r="L312">
        <v>3500</v>
      </c>
      <c r="M312">
        <v>180</v>
      </c>
      <c r="N312">
        <v>400</v>
      </c>
      <c r="O312">
        <v>30915</v>
      </c>
      <c r="P312" t="s">
        <v>419</v>
      </c>
      <c r="R312" s="18" t="s">
        <v>419</v>
      </c>
      <c r="S312" s="18" t="s">
        <v>419</v>
      </c>
      <c r="T312" s="18">
        <v>845.06385552014387</v>
      </c>
      <c r="U312" s="18">
        <v>7642.970384898259</v>
      </c>
      <c r="V312" s="18" cm="1">
        <f t="array" ref="V312">Table2[server charge]*'Asar-2081'!AI312/100</f>
        <v>198.70594956640488</v>
      </c>
      <c r="W312" s="18" cm="1">
        <f t="array" ref="W312">Table2[DT roll charge]*'Asar-2081'!AI312/100</f>
        <v>506.24314771032971</v>
      </c>
      <c r="X312" s="18" cm="1">
        <f t="array" ref="X312">Table2[sms charge]*'Asar-2081'!AI312/100</f>
        <v>466.95898148105147</v>
      </c>
      <c r="Y312" s="18" cm="1">
        <f t="array" ref="Y312">Table2[shipment sack]*'Asar-2081'!AI312/100</f>
        <v>513.32370304654592</v>
      </c>
      <c r="Z312" s="18" cm="1">
        <f t="array" ref="Z312">Table2[tape charge]*'Asar-2081'!AI312/100</f>
        <v>39.741189913280976</v>
      </c>
      <c r="AA312" s="18" cm="1">
        <f t="array" ref="AA312">Table2[cable tie]*'Asar-2081'!AI312/100</f>
        <v>41.728249408945018</v>
      </c>
      <c r="AB312" s="18" cm="1">
        <f t="array" ref="AB312">Table2[audit tax]*'Asar-2081'!AI312/100</f>
        <v>38.747660165448949</v>
      </c>
      <c r="AC312" s="18" cm="1">
        <f t="array" ref="AC312">Table2[wada tax]*'Asar-2081'!AI312/100</f>
        <v>13.051669120686693</v>
      </c>
      <c r="AD312" s="18" cm="1">
        <f t="array" ref="AD312">Table2[2 wheeler pickup fuel]*'Asar-2081'!AI312/100</f>
        <v>690.99993961717291</v>
      </c>
      <c r="AE312" s="18" cm="1">
        <f t="array" ref="AE312">Table2[marker]*'Asar-2081'!AI312/100</f>
        <v>16.989358687927616</v>
      </c>
      <c r="AF312">
        <v>75</v>
      </c>
      <c r="AG312">
        <v>638</v>
      </c>
      <c r="AH312">
        <v>713</v>
      </c>
      <c r="AI312" cm="1">
        <f t="array" ref="AI312">'Asar-2081'!AH312/Table2[Total order]*100</f>
        <v>0.33117658261067479</v>
      </c>
      <c r="AJ312">
        <v>283</v>
      </c>
      <c r="AK312">
        <v>0.4625316662580698</v>
      </c>
      <c r="AL312" s="18">
        <f t="shared" si="8"/>
        <v>46841.334089136195</v>
      </c>
      <c r="AM312" s="18">
        <v>158169.38</v>
      </c>
      <c r="AN312" s="18">
        <f t="shared" si="9"/>
        <v>111328.04591086382</v>
      </c>
    </row>
    <row r="313" spans="1:40">
      <c r="B313" t="s">
        <v>308</v>
      </c>
      <c r="E313">
        <v>105</v>
      </c>
      <c r="F313" t="s">
        <v>354</v>
      </c>
      <c r="G313" t="s">
        <v>419</v>
      </c>
      <c r="H313" t="s">
        <v>419</v>
      </c>
      <c r="I313" t="s">
        <v>419</v>
      </c>
      <c r="J313" t="s">
        <v>485</v>
      </c>
      <c r="K313" s="19">
        <v>607.90000000000146</v>
      </c>
      <c r="L313" t="s">
        <v>419</v>
      </c>
      <c r="M313">
        <v>880</v>
      </c>
      <c r="N313">
        <v>800</v>
      </c>
      <c r="O313">
        <v>49690</v>
      </c>
      <c r="P313" t="s">
        <v>419</v>
      </c>
      <c r="R313" s="18" t="s">
        <v>419</v>
      </c>
      <c r="S313" s="18">
        <v>200</v>
      </c>
      <c r="T313" s="18" t="s">
        <v>419</v>
      </c>
      <c r="U313" s="18" t="s">
        <v>419</v>
      </c>
      <c r="V313" s="18" cm="1">
        <f t="array" ref="V313">Table2[server charge]*'Asar-2081'!AI313/100</f>
        <v>222.39459713042226</v>
      </c>
      <c r="W313" s="18" cm="1">
        <f t="array" ref="W313">Table2[DT roll charge]*'Asar-2081'!AI313/100</f>
        <v>566.59471510917672</v>
      </c>
      <c r="X313" s="18" cm="1">
        <f t="array" ref="X313">Table2[sms charge]*'Asar-2081'!AI313/100</f>
        <v>522.62730325649227</v>
      </c>
      <c r="Y313" s="18" cm="1">
        <f t="array" ref="Y313">Table2[shipment sack]*'Asar-2081'!AI313/100</f>
        <v>574.51937592025752</v>
      </c>
      <c r="Z313" s="18" cm="1">
        <f t="array" ref="Z313">Table2[tape charge]*'Asar-2081'!AI313/100</f>
        <v>44.478919426084445</v>
      </c>
      <c r="AA313" s="18" cm="1">
        <f t="array" ref="AA313">Table2[cable tie]*'Asar-2081'!AI313/100</f>
        <v>46.702865397388678</v>
      </c>
      <c r="AB313" s="18" cm="1">
        <f t="array" ref="AB313">Table2[audit tax]*'Asar-2081'!AI313/100</f>
        <v>43.366946440432336</v>
      </c>
      <c r="AC313" s="18" cm="1">
        <f t="array" ref="AC313">Table2[wada tax]*'Asar-2081'!AI313/100</f>
        <v>14.6076184548499</v>
      </c>
      <c r="AD313" s="18" cm="1">
        <f t="array" ref="AD313">Table2[2 wheeler pickup fuel]*'Asar-2081'!AI313/100</f>
        <v>773.37721152104336</v>
      </c>
      <c r="AE313" s="18" cm="1">
        <f t="array" ref="AE313">Table2[marker]*'Asar-2081'!AI313/100</f>
        <v>19.014738054651101</v>
      </c>
      <c r="AF313">
        <v>95</v>
      </c>
      <c r="AG313">
        <v>703</v>
      </c>
      <c r="AH313">
        <v>798</v>
      </c>
      <c r="AI313" cm="1">
        <f t="array" ref="AI313">'Asar-2081'!AH313/Table2[Total order]*100</f>
        <v>0.37065766188403709</v>
      </c>
      <c r="AJ313" t="str">
        <v xml:space="preserve"> </v>
      </c>
      <c r="AK313" t="s">
        <v>419</v>
      </c>
      <c r="AL313" s="18">
        <f t="shared" si="8"/>
        <v>55005.584290710794</v>
      </c>
      <c r="AM313" s="18">
        <v>173411</v>
      </c>
      <c r="AN313" s="18">
        <f t="shared" si="9"/>
        <v>118405.4157092892</v>
      </c>
    </row>
    <row r="314" spans="1:40">
      <c r="A314" t="s">
        <v>309</v>
      </c>
      <c r="E314">
        <v>269</v>
      </c>
      <c r="F314" t="s">
        <v>355</v>
      </c>
      <c r="G314" t="s">
        <v>422</v>
      </c>
      <c r="H314" t="s">
        <v>419</v>
      </c>
      <c r="I314" t="s">
        <v>419</v>
      </c>
      <c r="J314" t="s">
        <v>419</v>
      </c>
      <c r="K314" s="19" t="s">
        <v>419</v>
      </c>
      <c r="L314" t="s">
        <v>419</v>
      </c>
      <c r="M314" t="s">
        <v>419</v>
      </c>
      <c r="N314" t="s">
        <v>419</v>
      </c>
      <c r="O314">
        <v>2155</v>
      </c>
      <c r="P314" t="s">
        <v>419</v>
      </c>
      <c r="R314" s="18" t="s">
        <v>419</v>
      </c>
      <c r="S314" s="18" t="s">
        <v>419</v>
      </c>
      <c r="T314" s="18" t="s">
        <v>419</v>
      </c>
      <c r="U314" s="18" t="s">
        <v>419</v>
      </c>
      <c r="V314" s="18" cm="1">
        <f t="array" ref="V314">Table2[server charge]*'Asar-2081'!AI314/100</f>
        <v>9.4754590256069644</v>
      </c>
      <c r="W314" s="18" cm="1">
        <f t="array" ref="W314">Table2[DT roll charge]*'Asar-2081'!AI314/100</f>
        <v>24.140626959538864</v>
      </c>
      <c r="X314" s="18" cm="1">
        <f t="array" ref="X314">Table2[sms charge]*'Asar-2081'!AI314/100</f>
        <v>22.267328710176365</v>
      </c>
      <c r="Y314" s="18" cm="1">
        <f t="array" ref="Y314">Table2[shipment sack]*'Asar-2081'!AI314/100</f>
        <v>24.47826914948466</v>
      </c>
      <c r="Z314" s="18" cm="1">
        <f t="array" ref="Z314">Table2[tape charge]*'Asar-2081'!AI314/100</f>
        <v>1.8950918051213927</v>
      </c>
      <c r="AA314" s="18" cm="1">
        <f t="array" ref="AA314">Table2[cable tie]*'Asar-2081'!AI314/100</f>
        <v>1.9898463953774623</v>
      </c>
      <c r="AB314" s="18" cm="1">
        <f t="array" ref="AB314">Table2[audit tax]*'Asar-2081'!AI314/100</f>
        <v>1.8477145099933581</v>
      </c>
      <c r="AC314" s="18" cm="1">
        <f t="array" ref="AC314">Table2[wada tax]*'Asar-2081'!AI314/100</f>
        <v>0.6223797336652841</v>
      </c>
      <c r="AD314" s="18" cm="1">
        <f t="array" ref="AD314">Table2[2 wheeler pickup fuel]*'Asar-2081'!AI314/100</f>
        <v>32.95090876154822</v>
      </c>
      <c r="AE314" s="18" cm="1">
        <f t="array" ref="AE314">Table2[marker]*'Asar-2081'!AI314/100</f>
        <v>0.81015174668939538</v>
      </c>
      <c r="AF314">
        <v>2</v>
      </c>
      <c r="AG314">
        <v>32</v>
      </c>
      <c r="AH314">
        <v>34</v>
      </c>
      <c r="AI314" cm="1">
        <f t="array" ref="AI314">'Asar-2081'!AH314/Table2[Total order]*100</f>
        <v>1.579243170934494E-2</v>
      </c>
      <c r="AJ314" t="str">
        <v xml:space="preserve"> </v>
      </c>
      <c r="AK314" t="s">
        <v>419</v>
      </c>
      <c r="AL314" s="18">
        <f t="shared" si="8"/>
        <v>2275.4777767972023</v>
      </c>
      <c r="AM314" s="18">
        <v>8100</v>
      </c>
      <c r="AN314" s="18">
        <f t="shared" si="9"/>
        <v>5824.5222232027972</v>
      </c>
    </row>
    <row r="315" spans="1:40">
      <c r="B315" t="s">
        <v>308</v>
      </c>
      <c r="E315">
        <v>271</v>
      </c>
      <c r="F315" t="s">
        <v>356</v>
      </c>
      <c r="G315" t="s">
        <v>422</v>
      </c>
      <c r="H315" t="s">
        <v>419</v>
      </c>
      <c r="I315" t="s">
        <v>419</v>
      </c>
      <c r="J315" t="s">
        <v>419</v>
      </c>
      <c r="K315" s="19" t="s">
        <v>419</v>
      </c>
      <c r="L315" t="s">
        <v>419</v>
      </c>
      <c r="M315" t="s">
        <v>419</v>
      </c>
      <c r="N315" t="s">
        <v>419</v>
      </c>
      <c r="O315">
        <v>19385</v>
      </c>
      <c r="P315" t="s">
        <v>419</v>
      </c>
      <c r="R315" s="18" t="s">
        <v>419</v>
      </c>
      <c r="S315" s="18" t="s">
        <v>419</v>
      </c>
      <c r="T315" s="18" t="s">
        <v>419</v>
      </c>
      <c r="U315" s="18" t="s">
        <v>419</v>
      </c>
      <c r="V315" s="18" cm="1">
        <f t="array" ref="V315">Table2[server charge]*'Asar-2081'!AI315/100</f>
        <v>85.836511173145439</v>
      </c>
      <c r="W315" s="18" cm="1">
        <f t="array" ref="W315">Table2[DT roll charge]*'Asar-2081'!AI315/100</f>
        <v>218.68567951582264</v>
      </c>
      <c r="X315" s="18" cm="1">
        <f t="array" ref="X315">Table2[sms charge]*'Asar-2081'!AI315/100</f>
        <v>201.71580125689178</v>
      </c>
      <c r="Y315" s="18" cm="1">
        <f t="array" ref="Y315">Table2[shipment sack]*'Asar-2081'!AI315/100</f>
        <v>221.74432053062574</v>
      </c>
      <c r="Z315" s="18" cm="1">
        <f t="array" ref="Z315">Table2[tape charge]*'Asar-2081'!AI315/100</f>
        <v>17.167302234629087</v>
      </c>
      <c r="AA315" s="18" cm="1">
        <f t="array" ref="AA315">Table2[cable tie]*'Asar-2081'!AI315/100</f>
        <v>18.025667346360542</v>
      </c>
      <c r="AB315" s="18" cm="1">
        <f t="array" ref="AB315">Table2[audit tax]*'Asar-2081'!AI315/100</f>
        <v>16.738119678763361</v>
      </c>
      <c r="AC315" s="18" cm="1">
        <f t="array" ref="AC315">Table2[wada tax]*'Asar-2081'!AI315/100</f>
        <v>5.6380281755561032</v>
      </c>
      <c r="AD315" s="18" cm="1">
        <f t="array" ref="AD315">Table2[2 wheeler pickup fuel]*'Asar-2081'!AI315/100</f>
        <v>298.49646760461326</v>
      </c>
      <c r="AE315" s="18" cm="1">
        <f t="array" ref="AE315">Table2[marker]*'Asar-2081'!AI315/100</f>
        <v>7.3390217053039351</v>
      </c>
      <c r="AF315">
        <v>24</v>
      </c>
      <c r="AG315">
        <v>284</v>
      </c>
      <c r="AH315">
        <v>308</v>
      </c>
      <c r="AI315" cm="1">
        <f t="array" ref="AI315">'Asar-2081'!AH315/Table2[Total order]*100</f>
        <v>0.1430608519552424</v>
      </c>
      <c r="AJ315" t="str">
        <v xml:space="preserve"> </v>
      </c>
      <c r="AK315" t="s">
        <v>419</v>
      </c>
      <c r="AL315" s="18">
        <f t="shared" si="8"/>
        <v>20476.386919221713</v>
      </c>
      <c r="AM315" s="18">
        <v>70132.5</v>
      </c>
      <c r="AN315" s="18">
        <f t="shared" si="9"/>
        <v>49656.11308077829</v>
      </c>
    </row>
    <row r="316" spans="1:40">
      <c r="B316" t="s">
        <v>308</v>
      </c>
      <c r="E316">
        <v>308</v>
      </c>
      <c r="F316" t="s">
        <v>357</v>
      </c>
      <c r="G316" t="s">
        <v>419</v>
      </c>
      <c r="H316" t="s">
        <v>419</v>
      </c>
      <c r="I316" t="s">
        <v>419</v>
      </c>
      <c r="J316" t="s">
        <v>419</v>
      </c>
      <c r="K316" s="19" t="s">
        <v>419</v>
      </c>
      <c r="L316" t="s">
        <v>419</v>
      </c>
      <c r="M316" t="s">
        <v>419</v>
      </c>
      <c r="N316" t="s">
        <v>419</v>
      </c>
      <c r="O316">
        <v>5120</v>
      </c>
      <c r="P316" t="s">
        <v>419</v>
      </c>
      <c r="R316" s="18" t="s">
        <v>419</v>
      </c>
      <c r="S316" s="18" t="s">
        <v>419</v>
      </c>
      <c r="T316" s="18" t="s">
        <v>419</v>
      </c>
      <c r="U316" s="18" t="s">
        <v>419</v>
      </c>
      <c r="V316" s="18" cm="1">
        <f t="array" ref="V316">Table2[server charge]*'Asar-2081'!AI316/100</f>
        <v>19.786987965238069</v>
      </c>
      <c r="W316" s="18" cm="1">
        <f t="array" ref="W316">Table2[DT roll charge]*'Asar-2081'!AI316/100</f>
        <v>50.411309239037024</v>
      </c>
      <c r="X316" s="18" cm="1">
        <f t="array" ref="X316">Table2[sms charge]*'Asar-2081'!AI316/100</f>
        <v>46.49942171830947</v>
      </c>
      <c r="Y316" s="18" cm="1">
        <f t="array" ref="Y316">Table2[shipment sack]*'Asar-2081'!AI316/100</f>
        <v>51.116385576865014</v>
      </c>
      <c r="Z316" s="18" cm="1">
        <f t="array" ref="Z316">Table2[tape charge]*'Asar-2081'!AI316/100</f>
        <v>3.9573975930476144</v>
      </c>
      <c r="AA316" s="18" cm="1">
        <f t="array" ref="AA316">Table2[cable tie]*'Asar-2081'!AI316/100</f>
        <v>4.155267472699995</v>
      </c>
      <c r="AB316" s="18" cm="1">
        <f t="array" ref="AB316">Table2[audit tax]*'Asar-2081'!AI316/100</f>
        <v>3.8584626532214235</v>
      </c>
      <c r="AC316" s="18" cm="1">
        <f t="array" ref="AC316">Table2[wada tax]*'Asar-2081'!AI316/100</f>
        <v>1.2996753261833873</v>
      </c>
      <c r="AD316" s="18" cm="1">
        <f t="array" ref="AD316">Table2[2 wheeler pickup fuel]*'Asar-2081'!AI316/100</f>
        <v>68.809250649115398</v>
      </c>
      <c r="AE316" s="18" cm="1">
        <f t="array" ref="AE316">Table2[marker]*'Asar-2081'!AI316/100</f>
        <v>1.6917874710278551</v>
      </c>
      <c r="AF316">
        <v>16</v>
      </c>
      <c r="AG316">
        <v>55</v>
      </c>
      <c r="AH316">
        <v>71</v>
      </c>
      <c r="AI316" cm="1">
        <f t="array" ref="AI316">'Asar-2081'!AH316/Table2[Total order]*100</f>
        <v>3.2978313275396784E-2</v>
      </c>
      <c r="AJ316" t="str">
        <v xml:space="preserve"> </v>
      </c>
      <c r="AK316" t="s">
        <v>419</v>
      </c>
      <c r="AL316" s="18">
        <f t="shared" si="8"/>
        <v>5371.5859456647459</v>
      </c>
      <c r="AM316" s="18">
        <v>12313.75</v>
      </c>
      <c r="AN316" s="18">
        <f t="shared" si="9"/>
        <v>6942.1640543352541</v>
      </c>
    </row>
    <row r="317" spans="1:40">
      <c r="B317" t="s">
        <v>308</v>
      </c>
      <c r="E317">
        <v>307</v>
      </c>
      <c r="F317" t="s">
        <v>358</v>
      </c>
      <c r="G317" t="s">
        <v>419</v>
      </c>
      <c r="H317" t="s">
        <v>470</v>
      </c>
      <c r="I317" t="s">
        <v>419</v>
      </c>
      <c r="J317" t="s">
        <v>419</v>
      </c>
      <c r="K317" s="19" t="s">
        <v>419</v>
      </c>
      <c r="L317" t="s">
        <v>419</v>
      </c>
      <c r="M317" t="s">
        <v>419</v>
      </c>
      <c r="N317">
        <v>350</v>
      </c>
      <c r="O317">
        <v>24000</v>
      </c>
      <c r="P317" t="s">
        <v>419</v>
      </c>
      <c r="R317" s="18" t="s">
        <v>419</v>
      </c>
      <c r="S317" s="18" t="s">
        <v>419</v>
      </c>
      <c r="T317" s="18" t="s">
        <v>419</v>
      </c>
      <c r="U317" s="18" t="s">
        <v>419</v>
      </c>
      <c r="V317" s="18" cm="1">
        <f t="array" ref="V317">Table2[server charge]*'Asar-2081'!AI317/100</f>
        <v>83.606991402414366</v>
      </c>
      <c r="W317" s="18" cm="1">
        <f t="array" ref="W317">Table2[DT roll charge]*'Asar-2081'!AI317/100</f>
        <v>213.00553199593108</v>
      </c>
      <c r="X317" s="18" cm="1">
        <f t="array" ref="X317">Table2[sms charge]*'Asar-2081'!AI317/100</f>
        <v>196.47642979567377</v>
      </c>
      <c r="Y317" s="18" cm="1">
        <f t="array" ref="Y317">Table2[shipment sack]*'Asar-2081'!AI317/100</f>
        <v>215.98472778957046</v>
      </c>
      <c r="Z317" s="18" cm="1">
        <f t="array" ref="Z317">Table2[tape charge]*'Asar-2081'!AI317/100</f>
        <v>16.721398280482873</v>
      </c>
      <c r="AA317" s="18" cm="1">
        <f t="array" ref="AA317">Table2[cable tie]*'Asar-2081'!AI317/100</f>
        <v>17.55746819450702</v>
      </c>
      <c r="AB317" s="18" cm="1">
        <f t="array" ref="AB317">Table2[audit tax]*'Asar-2081'!AI317/100</f>
        <v>16.303363323470805</v>
      </c>
      <c r="AC317" s="18" cm="1">
        <f t="array" ref="AC317">Table2[wada tax]*'Asar-2081'!AI317/100</f>
        <v>5.4915858852819168</v>
      </c>
      <c r="AD317" s="18" cm="1">
        <f t="array" ref="AD317">Table2[2 wheeler pickup fuel]*'Asar-2081'!AI317/100</f>
        <v>290.74331260189598</v>
      </c>
      <c r="AE317" s="18" cm="1">
        <f t="array" ref="AE317">Table2[marker]*'Asar-2081'!AI317/100</f>
        <v>7.148397764906429</v>
      </c>
      <c r="AF317">
        <v>55</v>
      </c>
      <c r="AG317">
        <v>245</v>
      </c>
      <c r="AH317">
        <v>300</v>
      </c>
      <c r="AI317" cm="1">
        <f t="array" ref="AI317">'Asar-2081'!AH317/Table2[Total order]*100</f>
        <v>0.13934498567069062</v>
      </c>
      <c r="AJ317" t="str">
        <v xml:space="preserve"> </v>
      </c>
      <c r="AK317" t="s">
        <v>419</v>
      </c>
      <c r="AL317" s="18">
        <f t="shared" si="8"/>
        <v>25413.03920703414</v>
      </c>
      <c r="AM317" s="18">
        <v>72750</v>
      </c>
      <c r="AN317" s="18">
        <f t="shared" si="9"/>
        <v>47336.96079296586</v>
      </c>
    </row>
    <row r="318" spans="1:40">
      <c r="B318" t="s">
        <v>308</v>
      </c>
      <c r="E318">
        <v>358</v>
      </c>
      <c r="F318" t="s">
        <v>359</v>
      </c>
      <c r="G318" t="s">
        <v>419</v>
      </c>
      <c r="H318" t="s">
        <v>419</v>
      </c>
      <c r="I318" t="s">
        <v>419</v>
      </c>
      <c r="J318" t="s">
        <v>485</v>
      </c>
      <c r="K318" s="19" t="s">
        <v>419</v>
      </c>
      <c r="L318" t="s">
        <v>419</v>
      </c>
      <c r="M318" t="s">
        <v>419</v>
      </c>
      <c r="N318" t="s">
        <v>419</v>
      </c>
      <c r="O318">
        <v>145</v>
      </c>
      <c r="P318" t="s">
        <v>419</v>
      </c>
      <c r="R318" s="18" t="s">
        <v>419</v>
      </c>
      <c r="S318" s="18" t="s">
        <v>419</v>
      </c>
      <c r="T318" s="18" t="s">
        <v>419</v>
      </c>
      <c r="U318" s="18" t="s">
        <v>419</v>
      </c>
      <c r="V318" s="18" cm="1">
        <f t="array" ref="V318">Table2[server charge]*'Asar-2081'!AI318/100</f>
        <v>0.55737994268276259</v>
      </c>
      <c r="W318" s="18" cm="1">
        <f t="array" ref="W318">Table2[DT roll charge]*'Asar-2081'!AI318/100</f>
        <v>1.4200368799728742</v>
      </c>
      <c r="X318" s="18" cm="1">
        <f t="array" ref="X318">Table2[sms charge]*'Asar-2081'!AI318/100</f>
        <v>1.309842865304492</v>
      </c>
      <c r="Y318" s="18" cm="1">
        <f t="array" ref="Y318">Table2[shipment sack]*'Asar-2081'!AI318/100</f>
        <v>1.4398981852638033</v>
      </c>
      <c r="Z318" s="18" cm="1">
        <f t="array" ref="Z318">Table2[tape charge]*'Asar-2081'!AI318/100</f>
        <v>0.11147598853655252</v>
      </c>
      <c r="AA318" s="18" cm="1">
        <f t="array" ref="AA318">Table2[cable tie]*'Asar-2081'!AI318/100</f>
        <v>0.11704978796338014</v>
      </c>
      <c r="AB318" s="18" cm="1">
        <f t="array" ref="AB318">Table2[audit tax]*'Asar-2081'!AI318/100</f>
        <v>0.10868908882313871</v>
      </c>
      <c r="AC318" s="18" cm="1">
        <f t="array" ref="AC318">Table2[wada tax]*'Asar-2081'!AI318/100</f>
        <v>3.6610572568546121E-2</v>
      </c>
      <c r="AD318" s="18" cm="1">
        <f t="array" ref="AD318">Table2[2 wheeler pickup fuel]*'Asar-2081'!AI318/100</f>
        <v>1.9382887506793067</v>
      </c>
      <c r="AE318" s="18" cm="1">
        <f t="array" ref="AE318">Table2[marker]*'Asar-2081'!AI318/100</f>
        <v>4.76559850993762E-2</v>
      </c>
      <c r="AF318" t="s">
        <v>419</v>
      </c>
      <c r="AG318">
        <v>2</v>
      </c>
      <c r="AH318">
        <v>2</v>
      </c>
      <c r="AI318" cm="1">
        <f t="array" ref="AI318">'Asar-2081'!AH318/Table2[Total order]*100</f>
        <v>9.2896657113793765E-4</v>
      </c>
      <c r="AJ318" t="str">
        <v xml:space="preserve"> </v>
      </c>
      <c r="AK318" t="s">
        <v>419</v>
      </c>
      <c r="AL318" s="18">
        <f t="shared" ref="AL318:AL325" si="10">SUM(K318:AE318)</f>
        <v>152.0869280468942</v>
      </c>
      <c r="AM318" s="18">
        <v>450</v>
      </c>
      <c r="AN318" s="18">
        <f t="shared" ref="AN318:AN325" si="11">AM318-AL318</f>
        <v>297.91307195310583</v>
      </c>
    </row>
    <row r="319" spans="1:40">
      <c r="B319" t="s">
        <v>308</v>
      </c>
      <c r="E319">
        <v>359</v>
      </c>
      <c r="F319" t="s">
        <v>360</v>
      </c>
      <c r="G319" s="1" t="s">
        <v>422</v>
      </c>
      <c r="H319" t="s">
        <v>419</v>
      </c>
      <c r="I319" t="s">
        <v>419</v>
      </c>
      <c r="J319" t="s">
        <v>419</v>
      </c>
      <c r="K319" s="19" t="s">
        <v>419</v>
      </c>
      <c r="L319" t="s">
        <v>419</v>
      </c>
      <c r="M319" t="s">
        <v>419</v>
      </c>
      <c r="N319" t="s">
        <v>419</v>
      </c>
      <c r="O319">
        <v>1520</v>
      </c>
      <c r="P319" t="s">
        <v>419</v>
      </c>
      <c r="R319" s="18" t="s">
        <v>419</v>
      </c>
      <c r="S319" s="18" t="s">
        <v>419</v>
      </c>
      <c r="T319" s="18" t="s">
        <v>419</v>
      </c>
      <c r="U319" s="18" t="s">
        <v>419</v>
      </c>
      <c r="V319" s="18" cm="1">
        <f t="array" ref="V319">Table2[server charge]*'Asar-2081'!AI319/100</f>
        <v>5.5737994268276259</v>
      </c>
      <c r="W319" s="18" cm="1">
        <f t="array" ref="W319">Table2[DT roll charge]*'Asar-2081'!AI319/100</f>
        <v>14.200368799728743</v>
      </c>
      <c r="X319" s="18" cm="1">
        <f t="array" ref="X319">Table2[sms charge]*'Asar-2081'!AI319/100</f>
        <v>13.098428653044921</v>
      </c>
      <c r="Y319" s="18" cm="1">
        <f t="array" ref="Y319">Table2[shipment sack]*'Asar-2081'!AI319/100</f>
        <v>14.398981852638032</v>
      </c>
      <c r="Z319" s="18" cm="1">
        <f t="array" ref="Z319">Table2[tape charge]*'Asar-2081'!AI319/100</f>
        <v>1.1147598853655252</v>
      </c>
      <c r="AA319" s="18" cm="1">
        <f t="array" ref="AA319">Table2[cable tie]*'Asar-2081'!AI319/100</f>
        <v>1.1704978796338015</v>
      </c>
      <c r="AB319" s="18" cm="1">
        <f t="array" ref="AB319">Table2[audit tax]*'Asar-2081'!AI319/100</f>
        <v>1.086890888231387</v>
      </c>
      <c r="AC319" s="18" cm="1">
        <f t="array" ref="AC319">Table2[wada tax]*'Asar-2081'!AI319/100</f>
        <v>0.36610572568546124</v>
      </c>
      <c r="AD319" s="18" cm="1">
        <f t="array" ref="AD319">Table2[2 wheeler pickup fuel]*'Asar-2081'!AI319/100</f>
        <v>19.382887506793068</v>
      </c>
      <c r="AE319" s="18" cm="1">
        <f t="array" ref="AE319">Table2[marker]*'Asar-2081'!AI319/100</f>
        <v>0.47655985099376202</v>
      </c>
      <c r="AF319">
        <v>1</v>
      </c>
      <c r="AG319">
        <v>19</v>
      </c>
      <c r="AH319">
        <v>20</v>
      </c>
      <c r="AI319" cm="1">
        <f t="array" ref="AI319">'Asar-2081'!AH319/Table2[Total order]*100</f>
        <v>9.2896657113793763E-3</v>
      </c>
      <c r="AJ319" t="str">
        <v xml:space="preserve"> </v>
      </c>
      <c r="AK319" t="s">
        <v>419</v>
      </c>
      <c r="AL319" s="18">
        <f t="shared" si="10"/>
        <v>1590.8692804689426</v>
      </c>
      <c r="AM319" s="18">
        <v>5000</v>
      </c>
      <c r="AN319" s="18">
        <f t="shared" si="11"/>
        <v>3409.1307195310574</v>
      </c>
    </row>
    <row r="320" spans="1:40">
      <c r="A320" t="s">
        <v>309</v>
      </c>
      <c r="E320">
        <v>132</v>
      </c>
      <c r="F320" t="s">
        <v>361</v>
      </c>
      <c r="G320" t="s">
        <v>419</v>
      </c>
      <c r="H320" t="s">
        <v>419</v>
      </c>
      <c r="I320" t="s">
        <v>419</v>
      </c>
      <c r="J320" t="s">
        <v>419</v>
      </c>
      <c r="K320" s="19">
        <v>1372.7999999999884</v>
      </c>
      <c r="L320">
        <v>4000</v>
      </c>
      <c r="M320">
        <v>450</v>
      </c>
      <c r="N320">
        <v>270</v>
      </c>
      <c r="O320">
        <v>55975</v>
      </c>
      <c r="P320" t="s">
        <v>419</v>
      </c>
      <c r="R320" s="18" t="s">
        <v>419</v>
      </c>
      <c r="S320" s="18">
        <v>1500</v>
      </c>
      <c r="T320" s="18">
        <v>1415.4073057121846</v>
      </c>
      <c r="U320" s="18">
        <v>12801.300220642313</v>
      </c>
      <c r="V320" s="18" cm="1">
        <f t="array" ref="V320">Table2[server charge]*'Asar-2081'!AI320/100</f>
        <v>295.9687495645469</v>
      </c>
      <c r="W320" s="18" cm="1">
        <f t="array" ref="W320">Table2[DT roll charge]*'Asar-2081'!AI320/100</f>
        <v>754.03958326559621</v>
      </c>
      <c r="X320" s="18" cm="1">
        <f t="array" ref="X320">Table2[sms charge]*'Asar-2081'!AI320/100</f>
        <v>695.52656147668517</v>
      </c>
      <c r="Y320" s="18" cm="1">
        <f t="array" ref="Y320">Table2[shipment sack]*'Asar-2081'!AI320/100</f>
        <v>764.58593637507943</v>
      </c>
      <c r="Z320" s="18" cm="1">
        <f t="array" ref="Z320">Table2[tape charge]*'Asar-2081'!AI320/100</f>
        <v>59.193749912909382</v>
      </c>
      <c r="AA320" s="18" cm="1">
        <f t="array" ref="AA320">Table2[cable tie]*'Asar-2081'!AI320/100</f>
        <v>62.153437408554844</v>
      </c>
      <c r="AB320" s="18" cm="1">
        <f t="array" ref="AB320">Table2[audit tax]*'Asar-2081'!AI320/100</f>
        <v>57.713906165086648</v>
      </c>
      <c r="AC320" s="18" cm="1">
        <f t="array" ref="AC320">Table2[wada tax]*'Asar-2081'!AI320/100</f>
        <v>19.440214033897988</v>
      </c>
      <c r="AD320" s="18" cm="1">
        <f t="array" ref="AD320">Table2[2 wheeler pickup fuel]*'Asar-2081'!AI320/100</f>
        <v>1029.2313266107119</v>
      </c>
      <c r="AE320" s="18" cm="1">
        <f t="array" ref="AE320">Table2[marker]*'Asar-2081'!AI320/100</f>
        <v>25.305328087768757</v>
      </c>
      <c r="AF320">
        <v>162</v>
      </c>
      <c r="AG320">
        <v>900</v>
      </c>
      <c r="AH320">
        <v>1062</v>
      </c>
      <c r="AI320" cm="1">
        <f t="array" ref="AI320">'Asar-2081'!AH320/Table2[Total order]*100</f>
        <v>0.49328124927424483</v>
      </c>
      <c r="AJ320">
        <v>474</v>
      </c>
      <c r="AK320">
        <v>0.77469968129443489</v>
      </c>
      <c r="AL320" s="18">
        <f t="shared" si="10"/>
        <v>81547.66631925531</v>
      </c>
      <c r="AM320" s="18">
        <v>303776.5</v>
      </c>
      <c r="AN320" s="18">
        <f t="shared" si="11"/>
        <v>222228.83368074469</v>
      </c>
    </row>
    <row r="321" spans="1:40">
      <c r="A321" t="s">
        <v>309</v>
      </c>
      <c r="E321">
        <v>131</v>
      </c>
      <c r="F321" t="s">
        <v>362</v>
      </c>
      <c r="G321" t="s">
        <v>419</v>
      </c>
      <c r="H321" t="s">
        <v>419</v>
      </c>
      <c r="I321" t="s">
        <v>419</v>
      </c>
      <c r="J321" t="s">
        <v>485</v>
      </c>
      <c r="K321" s="19">
        <v>674</v>
      </c>
      <c r="L321" t="s">
        <v>419</v>
      </c>
      <c r="M321">
        <v>300</v>
      </c>
      <c r="N321">
        <v>400</v>
      </c>
      <c r="O321">
        <v>28350</v>
      </c>
      <c r="P321" t="s">
        <v>419</v>
      </c>
      <c r="R321" s="18" t="s">
        <v>419</v>
      </c>
      <c r="S321" s="18" t="s">
        <v>419</v>
      </c>
      <c r="T321" s="18" t="s">
        <v>419</v>
      </c>
      <c r="U321" s="18" t="s">
        <v>419</v>
      </c>
      <c r="V321" s="18" cm="1">
        <f t="array" ref="V321">Table2[server charge]*'Asar-2081'!AI321/100</f>
        <v>143.52533524081136</v>
      </c>
      <c r="W321" s="18" cm="1">
        <f t="array" ref="W321">Table2[DT roll charge]*'Asar-2081'!AI321/100</f>
        <v>365.65949659301509</v>
      </c>
      <c r="X321" s="18" cm="1">
        <f t="array" ref="X321">Table2[sms charge]*'Asar-2081'!AI321/100</f>
        <v>337.28453781590667</v>
      </c>
      <c r="Y321" s="18" cm="1">
        <f t="array" ref="Y321">Table2[shipment sack]*'Asar-2081'!AI321/100</f>
        <v>370.77378270542931</v>
      </c>
      <c r="Z321" s="18" cm="1">
        <f t="array" ref="Z321">Table2[tape charge]*'Asar-2081'!AI321/100</f>
        <v>28.705067048162274</v>
      </c>
      <c r="AA321" s="18" cm="1">
        <f t="array" ref="AA321">Table2[cable tie]*'Asar-2081'!AI321/100</f>
        <v>30.140320400570385</v>
      </c>
      <c r="AB321" s="18" cm="1">
        <f t="array" ref="AB321">Table2[audit tax]*'Asar-2081'!AI321/100</f>
        <v>27.987440371958215</v>
      </c>
      <c r="AC321" s="18" cm="1">
        <f t="array" ref="AC321">Table2[wada tax]*'Asar-2081'!AI321/100</f>
        <v>9.4272224364006263</v>
      </c>
      <c r="AD321" s="18" cm="1">
        <f t="array" ref="AD321">Table2[2 wheeler pickup fuel]*'Asar-2081'!AI321/100</f>
        <v>499.10935329992151</v>
      </c>
      <c r="AE321" s="18" cm="1">
        <f t="array" ref="AE321">Table2[marker]*'Asar-2081'!AI321/100</f>
        <v>12.27141616308937</v>
      </c>
      <c r="AF321">
        <v>96</v>
      </c>
      <c r="AG321">
        <v>419</v>
      </c>
      <c r="AH321">
        <v>515</v>
      </c>
      <c r="AI321" cm="1">
        <f t="array" ref="AI321">'Asar-2081'!AH321/Table2[Total order]*100</f>
        <v>0.23920889206801893</v>
      </c>
      <c r="AJ321" t="str">
        <v xml:space="preserve"> </v>
      </c>
      <c r="AK321" t="s">
        <v>419</v>
      </c>
      <c r="AL321" s="18">
        <f t="shared" si="10"/>
        <v>31548.883972075266</v>
      </c>
      <c r="AM321" s="18">
        <v>124190</v>
      </c>
      <c r="AN321" s="18">
        <f t="shared" si="11"/>
        <v>92641.116027924727</v>
      </c>
    </row>
    <row r="322" spans="1:40">
      <c r="A322" t="s">
        <v>309</v>
      </c>
      <c r="E322">
        <v>77</v>
      </c>
      <c r="F322" t="s">
        <v>363</v>
      </c>
      <c r="G322" t="s">
        <v>422</v>
      </c>
      <c r="H322" t="s">
        <v>419</v>
      </c>
      <c r="I322" t="s">
        <v>419</v>
      </c>
      <c r="J322" t="s">
        <v>419</v>
      </c>
      <c r="K322" s="19">
        <v>1368.7600000000093</v>
      </c>
      <c r="L322" t="s">
        <v>419</v>
      </c>
      <c r="M322">
        <v>250</v>
      </c>
      <c r="N322" t="s">
        <v>419</v>
      </c>
      <c r="O322">
        <v>104100</v>
      </c>
      <c r="P322" t="s">
        <v>419</v>
      </c>
      <c r="R322" s="18" t="s">
        <v>419</v>
      </c>
      <c r="S322" s="18" t="s">
        <v>419</v>
      </c>
      <c r="T322" s="18">
        <v>1295.9636512217046</v>
      </c>
      <c r="U322" s="18">
        <v>11721.021721010053</v>
      </c>
      <c r="V322" s="18" cm="1">
        <f t="array" ref="V322">Table2[server charge]*'Asar-2081'!AI322/100</f>
        <v>492.16648938887926</v>
      </c>
      <c r="W322" s="18" cm="1">
        <f t="array" ref="W322">Table2[DT roll charge]*'Asar-2081'!AI322/100</f>
        <v>1253.8925650160477</v>
      </c>
      <c r="X322" s="18" cm="1">
        <f t="array" ref="X322">Table2[sms charge]*'Asar-2081'!AI322/100</f>
        <v>1156.5912500638663</v>
      </c>
      <c r="Y322" s="18" cm="1">
        <f t="array" ref="Y322">Table2[shipment sack]*'Asar-2081'!AI322/100</f>
        <v>1271.430097587938</v>
      </c>
      <c r="Z322" s="18" cm="1">
        <f t="array" ref="Z322">Table2[tape charge]*'Asar-2081'!AI322/100</f>
        <v>98.433297877775857</v>
      </c>
      <c r="AA322" s="18" cm="1">
        <f t="array" ref="AA322">Table2[cable tie]*'Asar-2081'!AI322/100</f>
        <v>103.35496277166465</v>
      </c>
      <c r="AB322" s="18" cm="1">
        <f t="array" ref="AB322">Table2[audit tax]*'Asar-2081'!AI322/100</f>
        <v>95.972465430831448</v>
      </c>
      <c r="AC322" s="18" cm="1">
        <f t="array" ref="AC322">Table2[wada tax]*'Asar-2081'!AI322/100</f>
        <v>32.327135578026223</v>
      </c>
      <c r="AD322" s="18" cm="1">
        <f t="array" ref="AD322">Table2[2 wheeler pickup fuel]*'Asar-2081'!AI322/100</f>
        <v>1711.5089668498276</v>
      </c>
      <c r="AE322" s="18" cm="1">
        <f t="array" ref="AE322">Table2[marker]*'Asar-2081'!AI322/100</f>
        <v>42.080234842749178</v>
      </c>
      <c r="AF322">
        <v>139</v>
      </c>
      <c r="AG322">
        <v>1627</v>
      </c>
      <c r="AH322">
        <v>1766</v>
      </c>
      <c r="AI322" cm="1">
        <f t="array" ref="AI322">'Asar-2081'!AH322/Table2[Total order]*100</f>
        <v>0.8202774823147988</v>
      </c>
      <c r="AJ322">
        <v>434</v>
      </c>
      <c r="AK322">
        <v>0.70932418076325898</v>
      </c>
      <c r="AL322" s="18">
        <f t="shared" si="10"/>
        <v>124993.50283763942</v>
      </c>
      <c r="AM322" s="18">
        <v>392336.5</v>
      </c>
      <c r="AN322" s="18">
        <f t="shared" si="11"/>
        <v>267342.99716236058</v>
      </c>
    </row>
    <row r="323" spans="1:40">
      <c r="A323" t="s">
        <v>309</v>
      </c>
      <c r="E323">
        <v>86</v>
      </c>
      <c r="F323" t="s">
        <v>364</v>
      </c>
      <c r="G323" t="s">
        <v>419</v>
      </c>
      <c r="H323" t="s">
        <v>419</v>
      </c>
      <c r="I323" t="s">
        <v>471</v>
      </c>
      <c r="J323" t="s">
        <v>419</v>
      </c>
      <c r="K323" s="19" t="s">
        <v>419</v>
      </c>
      <c r="L323">
        <v>4000</v>
      </c>
      <c r="M323" t="s">
        <v>419</v>
      </c>
      <c r="N323">
        <v>100</v>
      </c>
      <c r="O323">
        <v>27210</v>
      </c>
      <c r="P323" t="s">
        <v>419</v>
      </c>
      <c r="R323" s="18" t="s">
        <v>419</v>
      </c>
      <c r="S323" s="18">
        <v>100</v>
      </c>
      <c r="T323" s="18">
        <v>23.888730898095936</v>
      </c>
      <c r="U323" s="18">
        <v>216.05569992645255</v>
      </c>
      <c r="V323" s="18" cm="1">
        <f t="array" ref="V323">Table2[server charge]*'Asar-2081'!AI323/100</f>
        <v>144.91878509751828</v>
      </c>
      <c r="W323" s="18" cm="1">
        <f t="array" ref="W323">Table2[DT roll charge]*'Asar-2081'!AI323/100</f>
        <v>369.20958879294733</v>
      </c>
      <c r="X323" s="18" cm="1">
        <f t="array" ref="X323">Table2[sms charge]*'Asar-2081'!AI323/100</f>
        <v>340.55914497916797</v>
      </c>
      <c r="Y323" s="18" cm="1">
        <f t="array" ref="Y323">Table2[shipment sack]*'Asar-2081'!AI323/100</f>
        <v>374.3735281685889</v>
      </c>
      <c r="Z323" s="18" cm="1">
        <f t="array" ref="Z323">Table2[tape charge]*'Asar-2081'!AI323/100</f>
        <v>28.983757019503656</v>
      </c>
      <c r="AA323" s="18" cm="1">
        <f t="array" ref="AA323">Table2[cable tie]*'Asar-2081'!AI323/100</f>
        <v>30.432944870478835</v>
      </c>
      <c r="AB323" s="18" cm="1">
        <f t="array" ref="AB323">Table2[audit tax]*'Asar-2081'!AI323/100</f>
        <v>28.259163094016063</v>
      </c>
      <c r="AC323" s="18" cm="1">
        <f t="array" ref="AC323">Table2[wada tax]*'Asar-2081'!AI323/100</f>
        <v>9.5187488678219925</v>
      </c>
      <c r="AD323" s="18" cm="1">
        <f t="array" ref="AD323">Table2[2 wheeler pickup fuel]*'Asar-2081'!AI323/100</f>
        <v>503.9550751766198</v>
      </c>
      <c r="AE323" s="18" cm="1">
        <f t="array" ref="AE323">Table2[marker]*'Asar-2081'!AI323/100</f>
        <v>12.390556125837813</v>
      </c>
      <c r="AF323">
        <v>79</v>
      </c>
      <c r="AG323">
        <v>441</v>
      </c>
      <c r="AH323">
        <v>520</v>
      </c>
      <c r="AI323" cm="1">
        <f t="array" ref="AI323">'Asar-2081'!AH323/Table2[Total order]*100</f>
        <v>0.24153130849586379</v>
      </c>
      <c r="AJ323">
        <v>8</v>
      </c>
      <c r="AK323">
        <v>1.3075100106235188E-2</v>
      </c>
      <c r="AL323" s="18">
        <f t="shared" si="10"/>
        <v>33492.545723017043</v>
      </c>
      <c r="AM323" s="18">
        <v>76152.5</v>
      </c>
      <c r="AN323" s="18">
        <f t="shared" si="11"/>
        <v>42659.954276982957</v>
      </c>
    </row>
    <row r="324" spans="1:40">
      <c r="A324" t="s">
        <v>309</v>
      </c>
      <c r="E324">
        <v>60</v>
      </c>
      <c r="F324" t="s">
        <v>365</v>
      </c>
      <c r="G324" t="s">
        <v>419</v>
      </c>
      <c r="H324" t="s">
        <v>470</v>
      </c>
      <c r="I324" t="s">
        <v>419</v>
      </c>
      <c r="J324" t="s">
        <v>419</v>
      </c>
      <c r="K324" s="19">
        <v>750.39999999999418</v>
      </c>
      <c r="L324">
        <v>3500</v>
      </c>
      <c r="M324" t="s">
        <v>419</v>
      </c>
      <c r="N324">
        <v>270</v>
      </c>
      <c r="O324">
        <v>18555</v>
      </c>
      <c r="P324" t="s">
        <v>419</v>
      </c>
      <c r="R324" s="18" t="s">
        <v>419</v>
      </c>
      <c r="S324" s="18">
        <v>2100</v>
      </c>
      <c r="T324" s="18" t="s">
        <v>419</v>
      </c>
      <c r="U324" s="18" t="s">
        <v>419</v>
      </c>
      <c r="V324" s="18" cm="1">
        <f t="array" ref="V324">Table2[server charge]*'Asar-2081'!AI324/100</f>
        <v>127.91869684569401</v>
      </c>
      <c r="W324" s="18" cm="1">
        <f t="array" ref="W324">Table2[DT roll charge]*'Asar-2081'!AI324/100</f>
        <v>325.89846395377464</v>
      </c>
      <c r="X324" s="18" cm="1">
        <f t="array" ref="X324">Table2[sms charge]*'Asar-2081'!AI324/100</f>
        <v>300.60893758738092</v>
      </c>
      <c r="Y324" s="18" cm="1">
        <f t="array" ref="Y324">Table2[shipment sack]*'Asar-2081'!AI324/100</f>
        <v>330.45663351804285</v>
      </c>
      <c r="Z324" s="18" cm="1">
        <f t="array" ref="Z324">Table2[tape charge]*'Asar-2081'!AI324/100</f>
        <v>25.583739369138801</v>
      </c>
      <c r="AA324" s="18" cm="1">
        <f t="array" ref="AA324">Table2[cable tie]*'Asar-2081'!AI324/100</f>
        <v>26.862926337595745</v>
      </c>
      <c r="AB324" s="18" cm="1">
        <f t="array" ref="AB324">Table2[audit tax]*'Asar-2081'!AI324/100</f>
        <v>24.944145884910334</v>
      </c>
      <c r="AC324" s="18" cm="1">
        <f t="array" ref="AC324">Table2[wada tax]*'Asar-2081'!AI324/100</f>
        <v>8.4021264044813364</v>
      </c>
      <c r="AD324" s="18" cm="1">
        <f t="array" ref="AD324">Table2[2 wheeler pickup fuel]*'Asar-2081'!AI324/100</f>
        <v>444.83726828090096</v>
      </c>
      <c r="AE324" s="18" cm="1">
        <f t="array" ref="AE324">Table2[marker]*'Asar-2081'!AI324/100</f>
        <v>10.93704858030684</v>
      </c>
      <c r="AF324">
        <v>106</v>
      </c>
      <c r="AG324">
        <v>353</v>
      </c>
      <c r="AH324">
        <v>459</v>
      </c>
      <c r="AI324" cm="1">
        <f t="array" ref="AI324">'Asar-2081'!AH324/Table2[Total order]*100</f>
        <v>0.2131978280761567</v>
      </c>
      <c r="AJ324" t="str">
        <v xml:space="preserve"> </v>
      </c>
      <c r="AK324" t="s">
        <v>419</v>
      </c>
      <c r="AL324" s="18">
        <f t="shared" si="10"/>
        <v>26801.849986762223</v>
      </c>
      <c r="AM324" s="18">
        <v>127757.5</v>
      </c>
      <c r="AN324" s="18">
        <f t="shared" si="11"/>
        <v>100955.65001323778</v>
      </c>
    </row>
    <row r="325" spans="1:40">
      <c r="A325" t="s">
        <v>309</v>
      </c>
      <c r="E325">
        <v>40</v>
      </c>
      <c r="F325" t="s">
        <v>366</v>
      </c>
      <c r="G325" t="s">
        <v>419</v>
      </c>
      <c r="H325" t="s">
        <v>470</v>
      </c>
      <c r="I325" t="s">
        <v>419</v>
      </c>
      <c r="J325" t="s">
        <v>419</v>
      </c>
      <c r="K325" s="19">
        <v>622.5</v>
      </c>
      <c r="L325" t="s">
        <v>419</v>
      </c>
      <c r="M325" t="s">
        <v>419</v>
      </c>
      <c r="N325">
        <v>400</v>
      </c>
      <c r="O325">
        <v>36080</v>
      </c>
      <c r="P325" t="s">
        <v>419</v>
      </c>
      <c r="R325" s="18" t="s">
        <v>419</v>
      </c>
      <c r="S325" s="18" t="s">
        <v>419</v>
      </c>
      <c r="T325" s="18" t="s">
        <v>419</v>
      </c>
      <c r="U325" s="18" t="s">
        <v>419</v>
      </c>
      <c r="V325" s="18" cm="1">
        <f t="array" ref="V325">Table2[server charge]*'Asar-2081'!AI325/100</f>
        <v>193.41084011091863</v>
      </c>
      <c r="W325" s="18" cm="1">
        <f t="array" ref="W325">Table2[DT roll charge]*'Asar-2081'!AI325/100</f>
        <v>492.75279735058734</v>
      </c>
      <c r="X325" s="18" cm="1">
        <f t="array" ref="X325">Table2[sms charge]*'Asar-2081'!AI325/100</f>
        <v>454.51547426065872</v>
      </c>
      <c r="Y325" s="18" cm="1">
        <f t="array" ref="Y325">Table2[shipment sack]*'Asar-2081'!AI325/100</f>
        <v>499.64467028653979</v>
      </c>
      <c r="Z325" s="18" cm="1">
        <f t="array" ref="Z325">Table2[tape charge]*'Asar-2081'!AI325/100</f>
        <v>38.682168022183724</v>
      </c>
      <c r="AA325" s="18" cm="1">
        <f t="array" ref="AA325">Table2[cable tie]*'Asar-2081'!AI325/100</f>
        <v>40.616276423292909</v>
      </c>
      <c r="AB325" s="18" cm="1">
        <f t="array" ref="AB325">Table2[audit tax]*'Asar-2081'!AI325/100</f>
        <v>37.715113821629132</v>
      </c>
      <c r="AC325" s="18" cm="1">
        <f t="array" ref="AC325">Table2[wada tax]*'Asar-2081'!AI325/100</f>
        <v>12.703868681285506</v>
      </c>
      <c r="AD325" s="18" cm="1">
        <f t="array" ref="AD325">Table2[2 wheeler pickup fuel]*'Asar-2081'!AI325/100</f>
        <v>672.58619648571937</v>
      </c>
      <c r="AE325" s="18" cm="1">
        <f t="array" ref="AE325">Table2[marker]*'Asar-2081'!AI325/100</f>
        <v>16.536626829483541</v>
      </c>
      <c r="AF325">
        <v>109</v>
      </c>
      <c r="AG325">
        <v>585</v>
      </c>
      <c r="AH325">
        <v>694</v>
      </c>
      <c r="AI325" cm="1">
        <f t="array" ref="AI325">'Asar-2081'!AH325/Table2[Total order]*100</f>
        <v>0.32235140018486436</v>
      </c>
      <c r="AJ325" t="str">
        <v xml:space="preserve"> </v>
      </c>
      <c r="AK325" t="s">
        <v>419</v>
      </c>
      <c r="AL325" s="18">
        <f t="shared" si="10"/>
        <v>39561.664032272303</v>
      </c>
      <c r="AM325" s="18">
        <v>152489.38</v>
      </c>
      <c r="AN325" s="18">
        <f t="shared" si="11"/>
        <v>112927.71596772771</v>
      </c>
    </row>
  </sheetData>
  <autoFilter ref="A1:AN325" xr:uid="{2D2C51AB-632F-445C-9EA0-CA803B71E026}"/>
  <conditionalFormatting sqref="A274">
    <cfRule type="duplicateValues" dxfId="78" priority="7"/>
  </conditionalFormatting>
  <conditionalFormatting sqref="A91">
    <cfRule type="duplicateValues" dxfId="77" priority="6"/>
  </conditionalFormatting>
  <conditionalFormatting sqref="V1:AN2 V64:AG68 AH64:AK69 L3:S51 L58:S102 L103:R105 L55:R57 L52:R53 L54:S54 A2:S2 A1:T1 V3:AK63 T289:U325 AD70:AK325 V69:AC325 L106:S325 A3:K325 AL3:AN325 AF69:AG69">
    <cfRule type="expression" dxfId="76" priority="5">
      <formula>ROW()=CELL("ROW")</formula>
    </cfRule>
  </conditionalFormatting>
  <conditionalFormatting sqref="T2:T19 T21 T27:T34 T38:T42 T58:T63 T204:T287 T70:T72 T79:T202">
    <cfRule type="expression" dxfId="75" priority="2">
      <formula>ROW()=CELL("ROW")</formula>
    </cfRule>
  </conditionalFormatting>
  <conditionalFormatting sqref="U21 U27:U34 U38:U42 U58:U63 U204:U287 U70:U72 U79:U202 U1:U19">
    <cfRule type="expression" dxfId="74" priority="1">
      <formula>ROW()=CELL("ROW")</formula>
    </cfRule>
  </conditionalFormatting>
  <conditionalFormatting sqref="F2:F325">
    <cfRule type="duplicateValues" dxfId="1" priority="248"/>
  </conditionalFormatting>
  <conditionalFormatting sqref="F2:F206 F208:F325">
    <cfRule type="duplicateValues" dxfId="0" priority="250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596CF-E3C5-4BFA-84A6-6C5088490201}">
  <sheetPr codeName="Sheet12"/>
  <dimension ref="A1:R12"/>
  <sheetViews>
    <sheetView workbookViewId="0">
      <selection activeCell="M6" sqref="M6"/>
    </sheetView>
  </sheetViews>
  <sheetFormatPr defaultRowHeight="14.4"/>
  <cols>
    <col min="3" max="3" width="11.44140625" bestFit="1" customWidth="1"/>
    <col min="4" max="5" width="11.44140625" customWidth="1"/>
    <col min="6" max="6" width="13.77734375" customWidth="1"/>
    <col min="7" max="7" width="14.109375" customWidth="1"/>
    <col min="8" max="8" width="12.6640625" customWidth="1"/>
    <col min="9" max="9" width="14.33203125" customWidth="1"/>
    <col min="10" max="10" width="12.109375" customWidth="1"/>
    <col min="11" max="11" width="10" customWidth="1"/>
    <col min="12" max="12" width="14.6640625" customWidth="1"/>
    <col min="13" max="13" width="11.6640625" bestFit="1" customWidth="1"/>
    <col min="15" max="15" width="11.88671875" bestFit="1" customWidth="1"/>
    <col min="18" max="18" width="21.44140625" bestFit="1" customWidth="1"/>
  </cols>
  <sheetData>
    <row r="1" spans="1:18" ht="23.4" customHeight="1">
      <c r="A1" s="16" t="s">
        <v>280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8" ht="21" customHeight="1">
      <c r="A2" s="2" t="s">
        <v>279</v>
      </c>
      <c r="B2" s="2" t="s">
        <v>277</v>
      </c>
      <c r="C2" s="2" t="s">
        <v>377</v>
      </c>
      <c r="D2" s="2" t="s">
        <v>430</v>
      </c>
      <c r="E2" s="2" t="s">
        <v>444</v>
      </c>
      <c r="F2" s="2" t="s">
        <v>272</v>
      </c>
      <c r="G2" s="2" t="s">
        <v>273</v>
      </c>
      <c r="H2" s="2" t="s">
        <v>281</v>
      </c>
      <c r="I2" s="2" t="s">
        <v>274</v>
      </c>
      <c r="J2" s="2" t="s">
        <v>275</v>
      </c>
      <c r="K2" s="2" t="s">
        <v>276</v>
      </c>
      <c r="L2" s="2" t="s">
        <v>415</v>
      </c>
      <c r="M2" s="2" t="s">
        <v>414</v>
      </c>
      <c r="N2" s="2" t="s">
        <v>376</v>
      </c>
      <c r="O2" s="2" t="s">
        <v>390</v>
      </c>
      <c r="P2" s="2" t="s">
        <v>408</v>
      </c>
      <c r="Q2" s="2" t="s">
        <v>409</v>
      </c>
      <c r="R2" s="2" t="s">
        <v>416</v>
      </c>
    </row>
    <row r="3" spans="1:18" ht="21" customHeight="1">
      <c r="A3">
        <v>2081</v>
      </c>
      <c r="B3" t="s">
        <v>278</v>
      </c>
      <c r="C3">
        <v>215293</v>
      </c>
      <c r="D3">
        <v>183515</v>
      </c>
      <c r="E3">
        <v>31192</v>
      </c>
      <c r="F3">
        <v>60000</v>
      </c>
      <c r="G3">
        <v>152862</v>
      </c>
      <c r="H3">
        <v>141000</v>
      </c>
      <c r="I3">
        <v>155000</v>
      </c>
      <c r="K3">
        <v>11700</v>
      </c>
      <c r="L3">
        <v>182704</v>
      </c>
      <c r="M3">
        <v>1652421</v>
      </c>
      <c r="N3">
        <v>3941</v>
      </c>
      <c r="O3">
        <v>12000</v>
      </c>
      <c r="P3">
        <v>12600</v>
      </c>
      <c r="Q3">
        <v>5130</v>
      </c>
      <c r="R3">
        <v>208650</v>
      </c>
    </row>
    <row r="4" spans="1:18">
      <c r="Q4" s="1"/>
    </row>
    <row r="5" spans="1:18">
      <c r="Q5" s="1"/>
    </row>
    <row r="6" spans="1:18">
      <c r="Q6" s="1"/>
    </row>
    <row r="7" spans="1:18">
      <c r="Q7" s="1"/>
    </row>
    <row r="8" spans="1:18">
      <c r="Q8" s="1"/>
    </row>
    <row r="9" spans="1:18">
      <c r="Q9" s="1"/>
    </row>
    <row r="10" spans="1:18">
      <c r="Q10" s="1"/>
    </row>
    <row r="11" spans="1:18">
      <c r="Q11" s="1"/>
    </row>
    <row r="12" spans="1:18">
      <c r="Q12" s="1"/>
    </row>
  </sheetData>
  <mergeCells count="1">
    <mergeCell ref="A1:M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9603-6EA6-44B1-B513-0BE08F47DDE0}">
  <dimension ref="A1:V44"/>
  <sheetViews>
    <sheetView topLeftCell="A12" workbookViewId="0">
      <selection activeCell="K28" sqref="K28"/>
    </sheetView>
  </sheetViews>
  <sheetFormatPr defaultRowHeight="14.4"/>
  <sheetData>
    <row r="1" spans="1:22">
      <c r="A1" s="1">
        <v>1243</v>
      </c>
      <c r="B1">
        <f>A1/$A$4</f>
        <v>0.55073105892778029</v>
      </c>
      <c r="C1">
        <f>3009*B1</f>
        <v>1657.1497563136909</v>
      </c>
      <c r="D1">
        <f>$C$6*B1</f>
        <v>1499256.1635392611</v>
      </c>
    </row>
    <row r="2" spans="1:22">
      <c r="A2" s="1">
        <v>487</v>
      </c>
      <c r="B2">
        <f t="shared" ref="B2:B3" si="0">A2/$A$4</f>
        <v>0.2157731501993797</v>
      </c>
      <c r="C2">
        <f t="shared" ref="C2:C3" si="1">3009*B2</f>
        <v>649.26140894993353</v>
      </c>
      <c r="D2">
        <f t="shared" ref="D2:D3" si="2">$C$6*B2</f>
        <v>587399.63929494773</v>
      </c>
    </row>
    <row r="3" spans="1:22">
      <c r="A3" s="1">
        <v>527</v>
      </c>
      <c r="B3">
        <f t="shared" si="0"/>
        <v>0.23349579087284006</v>
      </c>
      <c r="C3">
        <f t="shared" si="1"/>
        <v>702.5888347363757</v>
      </c>
      <c r="D3">
        <f t="shared" si="2"/>
        <v>635646.01623909129</v>
      </c>
    </row>
    <row r="4" spans="1:22">
      <c r="A4">
        <f>SUM(A1:A3)</f>
        <v>2257</v>
      </c>
    </row>
    <row r="6" spans="1:22">
      <c r="C6">
        <v>2722301.8190732999</v>
      </c>
      <c r="H6">
        <v>1161.5895399199151</v>
      </c>
      <c r="I6">
        <v>10505.708408923756</v>
      </c>
      <c r="M6">
        <v>1982.7646645419632</v>
      </c>
      <c r="N6">
        <v>17932.623093895567</v>
      </c>
    </row>
    <row r="7" spans="1:22">
      <c r="R7">
        <v>2027.556034975893</v>
      </c>
      <c r="S7">
        <v>18337.727531257664</v>
      </c>
    </row>
    <row r="8" spans="1:22">
      <c r="F8" s="1">
        <v>1614</v>
      </c>
      <c r="G8">
        <f>F8/$F$12</f>
        <v>0.64098490865766478</v>
      </c>
      <c r="H8">
        <f>$H$6*G8</f>
        <v>744.56136514326556</v>
      </c>
      <c r="I8">
        <f>$I$6*G8</f>
        <v>6734.0005448780548</v>
      </c>
      <c r="K8" s="1">
        <v>778</v>
      </c>
      <c r="L8">
        <f>K8/$K$14</f>
        <v>0.62140575079872207</v>
      </c>
      <c r="M8">
        <v>1232.1013650268749</v>
      </c>
      <c r="N8">
        <v>11143.435117452676</v>
      </c>
      <c r="P8" s="1">
        <v>1145</v>
      </c>
      <c r="Q8">
        <f>P8/$P$11</f>
        <v>0.73444515715202052</v>
      </c>
      <c r="R8">
        <v>1489.1287107423973</v>
      </c>
      <c r="S8">
        <v>13468.055178505469</v>
      </c>
    </row>
    <row r="9" spans="1:22">
      <c r="C9">
        <f>C6/100</f>
        <v>27223.018190732997</v>
      </c>
      <c r="F9" s="1">
        <v>71</v>
      </c>
      <c r="G9">
        <f t="shared" ref="G9:G11" si="3">F9/$F$12</f>
        <v>2.8196981731532962E-2</v>
      </c>
      <c r="H9">
        <f t="shared" ref="H9:H11" si="4">$H$6*G9</f>
        <v>32.753319036661622</v>
      </c>
      <c r="I9">
        <f t="shared" ref="I9:I11" si="5">$I$6*G9</f>
        <v>296.22926808323535</v>
      </c>
      <c r="K9" s="1">
        <v>16</v>
      </c>
      <c r="L9">
        <f t="shared" ref="L9:L13" si="6">K9/$K$14</f>
        <v>1.2779552715654952E-2</v>
      </c>
      <c r="M9">
        <v>25.3388455532519</v>
      </c>
      <c r="N9">
        <v>229.1709021584098</v>
      </c>
      <c r="P9" s="1">
        <v>326</v>
      </c>
      <c r="Q9">
        <f t="shared" ref="Q9:Q10" si="7">P9/$P$11</f>
        <v>0.20910840282232201</v>
      </c>
      <c r="R9">
        <v>423.97900410656905</v>
      </c>
      <c r="S9">
        <v>3834.5729154522123</v>
      </c>
    </row>
    <row r="10" spans="1:22">
      <c r="F10" s="1">
        <v>480</v>
      </c>
      <c r="G10">
        <f t="shared" si="3"/>
        <v>0.19062748212867356</v>
      </c>
      <c r="H10">
        <f t="shared" si="4"/>
        <v>221.43088926193775</v>
      </c>
      <c r="I10">
        <f t="shared" si="5"/>
        <v>2002.6767419711689</v>
      </c>
      <c r="K10" s="1">
        <v>355</v>
      </c>
      <c r="L10">
        <f t="shared" si="6"/>
        <v>0.28354632587859424</v>
      </c>
      <c r="M10">
        <v>562.20563571277705</v>
      </c>
      <c r="N10">
        <v>5084.7293916397175</v>
      </c>
      <c r="P10" s="1">
        <v>88</v>
      </c>
      <c r="Q10">
        <f t="shared" si="7"/>
        <v>5.644644002565747E-2</v>
      </c>
      <c r="R10">
        <v>114.4483201269266</v>
      </c>
      <c r="S10">
        <v>1035.0994372999835</v>
      </c>
    </row>
    <row r="11" spans="1:22">
      <c r="F11" s="1">
        <v>353</v>
      </c>
      <c r="G11">
        <f t="shared" si="3"/>
        <v>0.14019062748212868</v>
      </c>
      <c r="H11">
        <f t="shared" si="4"/>
        <v>162.84396647805005</v>
      </c>
      <c r="I11">
        <f t="shared" si="5"/>
        <v>1472.8018539912971</v>
      </c>
      <c r="K11" s="1">
        <v>30</v>
      </c>
      <c r="L11">
        <f t="shared" si="6"/>
        <v>2.3961661341853034E-2</v>
      </c>
      <c r="M11">
        <v>47.510335412347359</v>
      </c>
      <c r="N11">
        <v>429.69544154701833</v>
      </c>
      <c r="P11">
        <f>SUM(P8:P10)</f>
        <v>1559</v>
      </c>
    </row>
    <row r="12" spans="1:22">
      <c r="F12">
        <f>SUM(F8:F11)</f>
        <v>2518</v>
      </c>
      <c r="K12" s="1">
        <v>40</v>
      </c>
      <c r="L12">
        <f t="shared" si="6"/>
        <v>3.1948881789137379E-2</v>
      </c>
      <c r="M12">
        <v>63.347113883129808</v>
      </c>
      <c r="N12">
        <v>572.92725539602452</v>
      </c>
    </row>
    <row r="13" spans="1:22">
      <c r="K13" s="1">
        <v>33</v>
      </c>
      <c r="L13">
        <f t="shared" si="6"/>
        <v>2.6357827476038338E-2</v>
      </c>
      <c r="M13">
        <v>52.261368953582092</v>
      </c>
      <c r="N13">
        <v>472.66498570172018</v>
      </c>
    </row>
    <row r="14" spans="1:22">
      <c r="K14">
        <f>SUM(K8:K13)</f>
        <v>1252</v>
      </c>
    </row>
    <row r="15" spans="1:22">
      <c r="F15">
        <v>4559.7615101740621</v>
      </c>
      <c r="G15">
        <v>41239.631723461629</v>
      </c>
      <c r="U15">
        <v>10878.330832720438</v>
      </c>
      <c r="V15">
        <v>98386.364354008343</v>
      </c>
    </row>
    <row r="16" spans="1:22">
      <c r="D16" s="1">
        <v>2727</v>
      </c>
      <c r="E16">
        <f>D16/$D$20</f>
        <v>0.81549043062200954</v>
      </c>
      <c r="F16">
        <f>$F$15*E16</f>
        <v>3718.4418774655105</v>
      </c>
      <c r="G16">
        <f>$G$15*E16</f>
        <v>33630.525032858808</v>
      </c>
      <c r="P16">
        <v>6518.63744381793</v>
      </c>
      <c r="Q16">
        <v>58956.199117430748</v>
      </c>
      <c r="S16" s="1">
        <v>6061</v>
      </c>
      <c r="T16">
        <f>S16/$S$20</f>
        <v>0.8909304718506541</v>
      </c>
      <c r="U16">
        <v>9691.836421743139</v>
      </c>
      <c r="V16">
        <v>87655.410017587026</v>
      </c>
    </row>
    <row r="17" spans="4:22">
      <c r="D17" s="1">
        <v>71</v>
      </c>
      <c r="E17">
        <f t="shared" ref="E17:E19" si="8">D17/$D$20</f>
        <v>2.1232057416267942E-2</v>
      </c>
      <c r="F17">
        <f t="shared" ref="F17:F19" si="9">$F$15*E17</f>
        <v>96.813118188504305</v>
      </c>
      <c r="G17">
        <f t="shared" ref="G17:G19" si="10">$G$15*E17</f>
        <v>875.60222857828217</v>
      </c>
      <c r="K17">
        <v>2935.3278091035381</v>
      </c>
      <c r="L17">
        <v>26547.844128462857</v>
      </c>
      <c r="N17" s="1">
        <v>4208</v>
      </c>
      <c r="O17">
        <f>N17/$N$24</f>
        <v>0.78041543026706228</v>
      </c>
      <c r="P17">
        <v>5087.2452454721533</v>
      </c>
      <c r="Q17">
        <v>46010.327501140317</v>
      </c>
      <c r="S17" s="1">
        <v>44</v>
      </c>
      <c r="T17">
        <f t="shared" ref="T17:T19" si="11">S17/$S$20</f>
        <v>6.4677348228722618E-3</v>
      </c>
      <c r="U17">
        <v>70.358159141510981</v>
      </c>
      <c r="V17">
        <v>636.33691482821791</v>
      </c>
    </row>
    <row r="18" spans="4:22">
      <c r="D18" s="1">
        <v>189</v>
      </c>
      <c r="E18">
        <f t="shared" si="8"/>
        <v>5.6519138755980858E-2</v>
      </c>
      <c r="F18">
        <f t="shared" si="9"/>
        <v>257.71379348770864</v>
      </c>
      <c r="G18">
        <f t="shared" si="10"/>
        <v>2330.8284676238777</v>
      </c>
      <c r="I18" s="1">
        <v>3015</v>
      </c>
      <c r="J18">
        <f>I18/$I$20</f>
        <v>0.9493073047858942</v>
      </c>
      <c r="K18">
        <v>2786.5281311231633</v>
      </c>
      <c r="L18">
        <v>25202.062357467101</v>
      </c>
      <c r="N18" s="1">
        <v>663</v>
      </c>
      <c r="O18">
        <f t="shared" ref="O18:O23" si="12">N18/$N$24</f>
        <v>0.122959940652819</v>
      </c>
      <c r="P18">
        <v>801.53127322909643</v>
      </c>
      <c r="Q18">
        <v>7249.2507445950641</v>
      </c>
      <c r="S18" s="1">
        <v>630</v>
      </c>
      <c r="T18">
        <f t="shared" si="11"/>
        <v>9.2606203145671029E-2</v>
      </c>
      <c r="U18">
        <v>1007.4009149807256</v>
      </c>
      <c r="V18">
        <v>9111.1876441313034</v>
      </c>
    </row>
    <row r="19" spans="4:22">
      <c r="D19" s="1">
        <v>357</v>
      </c>
      <c r="E19">
        <f t="shared" si="8"/>
        <v>0.10675837320574162</v>
      </c>
      <c r="F19">
        <f t="shared" si="9"/>
        <v>486.79272103233853</v>
      </c>
      <c r="G19">
        <f t="shared" si="10"/>
        <v>4402.6759944006581</v>
      </c>
      <c r="I19" s="1">
        <v>161</v>
      </c>
      <c r="J19">
        <f>I19/$I$20</f>
        <v>5.0692695214105792E-2</v>
      </c>
      <c r="K19">
        <v>148.79967798037455</v>
      </c>
      <c r="L19">
        <v>1345.7817709957556</v>
      </c>
      <c r="N19" s="1">
        <v>183</v>
      </c>
      <c r="O19">
        <f t="shared" si="12"/>
        <v>3.3939169139465875E-2</v>
      </c>
      <c r="P19">
        <v>221.2371387645922</v>
      </c>
      <c r="Q19">
        <v>2000.9244136665109</v>
      </c>
      <c r="S19" s="1">
        <v>68</v>
      </c>
      <c r="T19">
        <f t="shared" si="11"/>
        <v>9.9955901808025868E-3</v>
      </c>
      <c r="U19">
        <v>108.73533685506243</v>
      </c>
      <c r="V19">
        <v>983.42977746179145</v>
      </c>
    </row>
    <row r="20" spans="4:22">
      <c r="D20">
        <f>SUM(D16:D19)</f>
        <v>3344</v>
      </c>
      <c r="I20">
        <f>SUM(I18:I19)</f>
        <v>3176</v>
      </c>
      <c r="N20" s="1">
        <v>105</v>
      </c>
      <c r="O20">
        <f t="shared" si="12"/>
        <v>1.9473293768545993E-2</v>
      </c>
      <c r="P20">
        <v>126.93934191411029</v>
      </c>
      <c r="Q20">
        <v>1148.0713848906209</v>
      </c>
      <c r="S20">
        <f>SUM(S16:S19)</f>
        <v>6803</v>
      </c>
    </row>
    <row r="21" spans="4:22">
      <c r="N21" s="1">
        <v>105</v>
      </c>
      <c r="O21">
        <f t="shared" si="12"/>
        <v>1.9473293768545993E-2</v>
      </c>
      <c r="P21">
        <v>126.93934191411029</v>
      </c>
      <c r="Q21">
        <v>1148.0713848906209</v>
      </c>
    </row>
    <row r="22" spans="4:22">
      <c r="N22" s="1">
        <v>103</v>
      </c>
      <c r="O22">
        <f t="shared" si="12"/>
        <v>1.9102373887240356E-2</v>
      </c>
      <c r="P22">
        <v>124.52144968717485</v>
      </c>
      <c r="Q22">
        <v>1126.203358511752</v>
      </c>
    </row>
    <row r="23" spans="4:22">
      <c r="F23">
        <v>1027.2154286181255</v>
      </c>
      <c r="G23">
        <v>9290.3950968374611</v>
      </c>
      <c r="N23" s="1">
        <v>25</v>
      </c>
      <c r="O23">
        <f t="shared" si="12"/>
        <v>4.6364985163204744E-3</v>
      </c>
      <c r="P23">
        <v>30.223652836692921</v>
      </c>
      <c r="Q23">
        <v>273.35032973586215</v>
      </c>
    </row>
    <row r="24" spans="4:22">
      <c r="D24" s="1">
        <v>671</v>
      </c>
      <c r="E24">
        <f>D24/$D$27</f>
        <v>0.8273736128236745</v>
      </c>
      <c r="F24">
        <v>849.89094032399782</v>
      </c>
      <c r="G24">
        <v>7686.6277558297616</v>
      </c>
      <c r="N24">
        <f>SUM(N17:N23)</f>
        <v>5392</v>
      </c>
    </row>
    <row r="25" spans="4:22">
      <c r="D25" s="1">
        <v>36</v>
      </c>
      <c r="E25">
        <f t="shared" ref="E25:E26" si="13">D25/$D$27</f>
        <v>4.4389642416769418E-2</v>
      </c>
      <c r="F25">
        <v>45.597725561347126</v>
      </c>
      <c r="G25">
        <v>412.39731625912276</v>
      </c>
    </row>
    <row r="26" spans="4:22">
      <c r="D26">
        <v>104</v>
      </c>
      <c r="E26">
        <f t="shared" si="13"/>
        <v>0.1282367447595561</v>
      </c>
      <c r="F26">
        <v>131.72676273278057</v>
      </c>
      <c r="G26">
        <v>1191.370024748577</v>
      </c>
      <c r="K26">
        <v>4652.3303424041842</v>
      </c>
      <c r="L26">
        <v>42076.847560676637</v>
      </c>
    </row>
    <row r="27" spans="4:22">
      <c r="D27">
        <f>SUM(D24:D26)</f>
        <v>811</v>
      </c>
      <c r="I27" s="1">
        <v>2920</v>
      </c>
      <c r="J27">
        <f>I27/$I$30</f>
        <v>0.90486519987604586</v>
      </c>
      <c r="K27">
        <f>J27*K26</f>
        <v>4209.7318251689549</v>
      </c>
      <c r="L27">
        <v>38073.875078145575</v>
      </c>
    </row>
    <row r="28" spans="4:22">
      <c r="I28" s="1">
        <v>240</v>
      </c>
      <c r="J28">
        <f t="shared" ref="J28:J29" si="14">I28/$I$30</f>
        <v>7.4372482181592814E-2</v>
      </c>
      <c r="K28">
        <f t="shared" ref="K28:K29" si="15">J28*K27</f>
        <v>313.0882051566623</v>
      </c>
      <c r="L28">
        <v>3129.3595954640205</v>
      </c>
      <c r="P28">
        <v>961.52141864836153</v>
      </c>
      <c r="Q28">
        <v>8696.2419220397169</v>
      </c>
    </row>
    <row r="29" spans="4:22">
      <c r="G29">
        <v>2508.3167443000739</v>
      </c>
      <c r="H29">
        <v>22685.848492277521</v>
      </c>
      <c r="I29" s="1">
        <v>67</v>
      </c>
      <c r="J29">
        <f t="shared" si="14"/>
        <v>2.0762317942361327E-2</v>
      </c>
      <c r="K29">
        <f t="shared" si="15"/>
        <v>6.5004368594658741</v>
      </c>
      <c r="L29">
        <v>873.61288706703897</v>
      </c>
      <c r="N29" s="1">
        <v>464</v>
      </c>
      <c r="O29">
        <f>N29/$N$31</f>
        <v>0.86085343228200373</v>
      </c>
      <c r="P29">
        <v>827.72901345610342</v>
      </c>
      <c r="Q29">
        <v>7486.1897065425392</v>
      </c>
    </row>
    <row r="30" spans="4:22">
      <c r="E30" s="1">
        <v>1482</v>
      </c>
      <c r="F30">
        <f>E30/$E$33</f>
        <v>0.80151433207138989</v>
      </c>
      <c r="G30">
        <v>2010.4518199311569</v>
      </c>
      <c r="H30">
        <v>18183.032701760563</v>
      </c>
      <c r="I30">
        <f>SUM(I27:I29)</f>
        <v>3227</v>
      </c>
      <c r="N30">
        <v>75</v>
      </c>
      <c r="O30">
        <f>N30/$N$31</f>
        <v>0.1391465677179963</v>
      </c>
      <c r="P30">
        <v>133.79240519225812</v>
      </c>
      <c r="Q30">
        <v>1210.0522154971777</v>
      </c>
    </row>
    <row r="31" spans="4:22">
      <c r="E31" s="1">
        <v>298</v>
      </c>
      <c r="F31">
        <f t="shared" ref="F31:F32" si="16">E31/$E$33</f>
        <v>0.16116819902650081</v>
      </c>
      <c r="G31">
        <v>404.26089226685883</v>
      </c>
      <c r="H31">
        <v>3656.2373448884268</v>
      </c>
      <c r="N31">
        <f>SUM(N29:N30)</f>
        <v>539</v>
      </c>
    </row>
    <row r="32" spans="4:22">
      <c r="E32" s="1">
        <v>69</v>
      </c>
      <c r="F32">
        <f t="shared" si="16"/>
        <v>3.7317468902109248E-2</v>
      </c>
      <c r="G32">
        <v>93.604032102057914</v>
      </c>
      <c r="H32">
        <v>846.57844562852836</v>
      </c>
    </row>
    <row r="33" spans="5:10">
      <c r="E33">
        <f>SUM(E30:E32)</f>
        <v>1849</v>
      </c>
    </row>
    <row r="38" spans="5:10">
      <c r="I38">
        <v>304.58131895072324</v>
      </c>
      <c r="J38">
        <v>2754.7101740622702</v>
      </c>
    </row>
    <row r="39" spans="5:10">
      <c r="G39" s="1">
        <v>363</v>
      </c>
      <c r="H39">
        <f>G39/$G$44</f>
        <v>0.45374999999999999</v>
      </c>
      <c r="I39">
        <v>138.20377347389066</v>
      </c>
      <c r="J39">
        <v>1249.9497414807552</v>
      </c>
    </row>
    <row r="40" spans="5:10">
      <c r="G40" s="1">
        <v>301</v>
      </c>
      <c r="H40">
        <f t="shared" ref="H40:H43" si="17">G40/$G$44</f>
        <v>0.37624999999999997</v>
      </c>
      <c r="I40">
        <v>114.59872125520961</v>
      </c>
      <c r="J40">
        <v>1036.4597029909291</v>
      </c>
    </row>
    <row r="41" spans="5:10">
      <c r="G41" s="1">
        <v>79</v>
      </c>
      <c r="H41">
        <f t="shared" si="17"/>
        <v>9.8750000000000004E-2</v>
      </c>
      <c r="I41">
        <v>30.077405246383922</v>
      </c>
      <c r="J41">
        <v>272.0276296886492</v>
      </c>
    </row>
    <row r="42" spans="5:10">
      <c r="G42" s="1">
        <v>49</v>
      </c>
      <c r="H42">
        <f t="shared" si="17"/>
        <v>6.1249999999999999E-2</v>
      </c>
      <c r="I42">
        <v>18.655605785731797</v>
      </c>
      <c r="J42">
        <v>168.72599816131404</v>
      </c>
    </row>
    <row r="43" spans="5:10">
      <c r="G43" s="1">
        <v>8</v>
      </c>
      <c r="H43">
        <f t="shared" si="17"/>
        <v>0.01</v>
      </c>
      <c r="I43">
        <v>3.0458131895072325</v>
      </c>
      <c r="J43">
        <v>27.547101740622704</v>
      </c>
    </row>
    <row r="44" spans="5:10">
      <c r="G44">
        <f>SUM(G39:G43)</f>
        <v>800</v>
      </c>
    </row>
  </sheetData>
  <conditionalFormatting sqref="A1:A3 K8:K13">
    <cfRule type="expression" dxfId="73" priority="44">
      <formula>ROW()=CELL("ROW")</formula>
    </cfRule>
  </conditionalFormatting>
  <conditionalFormatting sqref="C6">
    <cfRule type="expression" dxfId="72" priority="43">
      <formula>ROW()=CELL("ROW")</formula>
    </cfRule>
  </conditionalFormatting>
  <conditionalFormatting sqref="F8">
    <cfRule type="expression" dxfId="71" priority="42">
      <formula>ROW()=CELL("ROW")</formula>
    </cfRule>
  </conditionalFormatting>
  <conditionalFormatting sqref="F9">
    <cfRule type="expression" dxfId="70" priority="41">
      <formula>ROW()=CELL("ROW")</formula>
    </cfRule>
  </conditionalFormatting>
  <conditionalFormatting sqref="F10">
    <cfRule type="expression" dxfId="69" priority="40">
      <formula>ROW()=CELL("ROW")</formula>
    </cfRule>
  </conditionalFormatting>
  <conditionalFormatting sqref="F11">
    <cfRule type="expression" dxfId="68" priority="39">
      <formula>ROW()=CELL("ROW")</formula>
    </cfRule>
  </conditionalFormatting>
  <conditionalFormatting sqref="H6">
    <cfRule type="expression" dxfId="67" priority="38">
      <formula>ROW()=CELL("ROW")</formula>
    </cfRule>
  </conditionalFormatting>
  <conditionalFormatting sqref="I6">
    <cfRule type="expression" dxfId="66" priority="37">
      <formula>ROW()=CELL("ROW")</formula>
    </cfRule>
  </conditionalFormatting>
  <conditionalFormatting sqref="M6">
    <cfRule type="expression" dxfId="65" priority="35">
      <formula>ROW()=CELL("ROW")</formula>
    </cfRule>
  </conditionalFormatting>
  <conditionalFormatting sqref="N6">
    <cfRule type="expression" dxfId="64" priority="34">
      <formula>ROW()=CELL("ROW")</formula>
    </cfRule>
  </conditionalFormatting>
  <conditionalFormatting sqref="P8:P10">
    <cfRule type="expression" dxfId="63" priority="33">
      <formula>ROW()=CELL("ROW")</formula>
    </cfRule>
  </conditionalFormatting>
  <conditionalFormatting sqref="R7">
    <cfRule type="expression" dxfId="62" priority="32">
      <formula>ROW()=CELL("ROW")</formula>
    </cfRule>
  </conditionalFormatting>
  <conditionalFormatting sqref="S7">
    <cfRule type="expression" dxfId="61" priority="31">
      <formula>ROW()=CELL("ROW")</formula>
    </cfRule>
  </conditionalFormatting>
  <conditionalFormatting sqref="D16:D18">
    <cfRule type="expression" dxfId="60" priority="30">
      <formula>ROW()=CELL("ROW")</formula>
    </cfRule>
  </conditionalFormatting>
  <conditionalFormatting sqref="F15">
    <cfRule type="expression" dxfId="59" priority="29">
      <formula>ROW()=CELL("ROW")</formula>
    </cfRule>
  </conditionalFormatting>
  <conditionalFormatting sqref="G15">
    <cfRule type="expression" dxfId="58" priority="28">
      <formula>ROW()=CELL("ROW")</formula>
    </cfRule>
  </conditionalFormatting>
  <conditionalFormatting sqref="D19">
    <cfRule type="expression" dxfId="57" priority="27">
      <formula>ROW()=CELL("ROW")</formula>
    </cfRule>
  </conditionalFormatting>
  <conditionalFormatting sqref="I18:I19">
    <cfRule type="expression" dxfId="56" priority="26">
      <formula>ROW()=CELL("ROW")</formula>
    </cfRule>
  </conditionalFormatting>
  <conditionalFormatting sqref="K17">
    <cfRule type="expression" dxfId="55" priority="25">
      <formula>ROW()=CELL("ROW")</formula>
    </cfRule>
  </conditionalFormatting>
  <conditionalFormatting sqref="L17">
    <cfRule type="expression" dxfId="54" priority="24">
      <formula>ROW()=CELL("ROW")</formula>
    </cfRule>
  </conditionalFormatting>
  <conditionalFormatting sqref="P16">
    <cfRule type="expression" dxfId="53" priority="22">
      <formula>ROW()=CELL("ROW")</formula>
    </cfRule>
  </conditionalFormatting>
  <conditionalFormatting sqref="Q16">
    <cfRule type="expression" dxfId="52" priority="21">
      <formula>ROW()=CELL("ROW")</formula>
    </cfRule>
  </conditionalFormatting>
  <conditionalFormatting sqref="N17:N23">
    <cfRule type="expression" dxfId="51" priority="20">
      <formula>ROW()=CELL("ROW")</formula>
    </cfRule>
  </conditionalFormatting>
  <conditionalFormatting sqref="S16:S19">
    <cfRule type="expression" dxfId="50" priority="19">
      <formula>ROW()=CELL("ROW")</formula>
    </cfRule>
  </conditionalFormatting>
  <conditionalFormatting sqref="U15">
    <cfRule type="expression" dxfId="49" priority="18">
      <formula>ROW()=CELL("ROW")</formula>
    </cfRule>
  </conditionalFormatting>
  <conditionalFormatting sqref="V15">
    <cfRule type="expression" dxfId="48" priority="17">
      <formula>ROW()=CELL("ROW")</formula>
    </cfRule>
  </conditionalFormatting>
  <conditionalFormatting sqref="D24:D25">
    <cfRule type="expression" dxfId="47" priority="16">
      <formula>ROW()=CELL("ROW")</formula>
    </cfRule>
  </conditionalFormatting>
  <conditionalFormatting sqref="F23">
    <cfRule type="expression" dxfId="46" priority="15">
      <formula>ROW()=CELL("ROW")</formula>
    </cfRule>
  </conditionalFormatting>
  <conditionalFormatting sqref="G23">
    <cfRule type="expression" dxfId="45" priority="14">
      <formula>ROW()=CELL("ROW")</formula>
    </cfRule>
  </conditionalFormatting>
  <conditionalFormatting sqref="I27:I29">
    <cfRule type="expression" dxfId="44" priority="13">
      <formula>ROW()=CELL("ROW")</formula>
    </cfRule>
  </conditionalFormatting>
  <conditionalFormatting sqref="K26">
    <cfRule type="expression" dxfId="43" priority="12">
      <formula>ROW()=CELL("ROW")</formula>
    </cfRule>
  </conditionalFormatting>
  <conditionalFormatting sqref="L26">
    <cfRule type="expression" dxfId="42" priority="11">
      <formula>ROW()=CELL("ROW")</formula>
    </cfRule>
  </conditionalFormatting>
  <conditionalFormatting sqref="E30:E31">
    <cfRule type="expression" dxfId="41" priority="10">
      <formula>ROW()=CELL("ROW")</formula>
    </cfRule>
  </conditionalFormatting>
  <conditionalFormatting sqref="E32">
    <cfRule type="expression" dxfId="40" priority="9">
      <formula>ROW()=CELL("ROW")</formula>
    </cfRule>
  </conditionalFormatting>
  <conditionalFormatting sqref="G29">
    <cfRule type="expression" dxfId="39" priority="8">
      <formula>ROW()=CELL("ROW")</formula>
    </cfRule>
  </conditionalFormatting>
  <conditionalFormatting sqref="H29">
    <cfRule type="expression" dxfId="38" priority="7">
      <formula>ROW()=CELL("ROW")</formula>
    </cfRule>
  </conditionalFormatting>
  <conditionalFormatting sqref="N29">
    <cfRule type="expression" dxfId="37" priority="6">
      <formula>ROW()=CELL("ROW")</formula>
    </cfRule>
  </conditionalFormatting>
  <conditionalFormatting sqref="P28">
    <cfRule type="expression" dxfId="36" priority="5">
      <formula>ROW()=CELL("ROW")</formula>
    </cfRule>
  </conditionalFormatting>
  <conditionalFormatting sqref="Q28">
    <cfRule type="expression" dxfId="35" priority="4">
      <formula>ROW()=CELL("ROW")</formula>
    </cfRule>
  </conditionalFormatting>
  <conditionalFormatting sqref="G39:G43">
    <cfRule type="expression" dxfId="34" priority="3">
      <formula>ROW()=CELL("ROW")</formula>
    </cfRule>
  </conditionalFormatting>
  <conditionalFormatting sqref="I38">
    <cfRule type="expression" dxfId="33" priority="2">
      <formula>ROW()=CELL("ROW")</formula>
    </cfRule>
  </conditionalFormatting>
  <conditionalFormatting sqref="J38">
    <cfRule type="expression" dxfId="32" priority="1">
      <formula>ROW()=CELL("ROW")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B6B4C-DE3F-4606-B029-EE01F6236690}">
  <dimension ref="A1:F272"/>
  <sheetViews>
    <sheetView workbookViewId="0">
      <selection activeCell="A6" sqref="A6"/>
    </sheetView>
  </sheetViews>
  <sheetFormatPr defaultRowHeight="14.4"/>
  <cols>
    <col min="1" max="1" width="21.33203125" bestFit="1" customWidth="1"/>
    <col min="5" max="5" width="31.44140625" bestFit="1" customWidth="1"/>
  </cols>
  <sheetData>
    <row r="1" spans="1:6">
      <c r="A1" t="s">
        <v>493</v>
      </c>
      <c r="B1" t="s">
        <v>391</v>
      </c>
    </row>
    <row r="2" spans="1:6" ht="22.2" customHeight="1">
      <c r="A2" s="1" t="s">
        <v>125</v>
      </c>
      <c r="B2">
        <v>304</v>
      </c>
      <c r="E2" s="1"/>
      <c r="F2" s="1"/>
    </row>
    <row r="3" spans="1:6">
      <c r="A3" t="s">
        <v>122</v>
      </c>
      <c r="B3">
        <v>322</v>
      </c>
      <c r="E3" s="1"/>
      <c r="F3" s="1"/>
    </row>
    <row r="4" spans="1:6">
      <c r="A4" t="s">
        <v>15</v>
      </c>
      <c r="B4">
        <v>840</v>
      </c>
      <c r="E4" s="1"/>
      <c r="F4" s="1"/>
    </row>
    <row r="5" spans="1:6">
      <c r="A5" t="s">
        <v>363</v>
      </c>
      <c r="B5">
        <v>434</v>
      </c>
      <c r="E5" s="1"/>
      <c r="F5" s="1"/>
    </row>
    <row r="6" spans="1:6">
      <c r="A6" t="s">
        <v>39</v>
      </c>
      <c r="B6">
        <v>6327</v>
      </c>
      <c r="E6" s="1"/>
      <c r="F6" s="1"/>
    </row>
    <row r="7" spans="1:6" ht="22.2" customHeight="1">
      <c r="A7" s="1" t="s">
        <v>215</v>
      </c>
      <c r="B7">
        <v>269</v>
      </c>
      <c r="E7" s="1"/>
      <c r="F7" s="1"/>
    </row>
    <row r="8" spans="1:6">
      <c r="A8" s="1" t="s">
        <v>46</v>
      </c>
      <c r="B8">
        <v>640</v>
      </c>
      <c r="E8" s="1"/>
      <c r="F8" s="1"/>
    </row>
    <row r="9" spans="1:6">
      <c r="A9" t="s">
        <v>30</v>
      </c>
      <c r="B9">
        <v>371</v>
      </c>
      <c r="E9" s="1"/>
      <c r="F9" s="1"/>
    </row>
    <row r="10" spans="1:6">
      <c r="A10" t="s">
        <v>5</v>
      </c>
      <c r="B10">
        <v>679</v>
      </c>
      <c r="C10" s="15"/>
      <c r="E10" s="1"/>
      <c r="F10" s="1"/>
    </row>
    <row r="11" spans="1:6">
      <c r="A11" t="s">
        <v>1</v>
      </c>
      <c r="B11">
        <v>1008</v>
      </c>
      <c r="E11" s="1"/>
      <c r="F11" s="1"/>
    </row>
    <row r="12" spans="1:6" ht="22.2" customHeight="1">
      <c r="A12" t="s">
        <v>183</v>
      </c>
      <c r="B12">
        <v>211</v>
      </c>
      <c r="E12" s="1"/>
      <c r="F12" s="1"/>
    </row>
    <row r="13" spans="1:6" ht="21.6">
      <c r="A13" s="1" t="s">
        <v>6</v>
      </c>
      <c r="B13" s="9">
        <v>1527</v>
      </c>
      <c r="E13" s="1"/>
      <c r="F13" s="1"/>
    </row>
    <row r="14" spans="1:6">
      <c r="A14" t="s">
        <v>10</v>
      </c>
      <c r="B14">
        <v>3643</v>
      </c>
      <c r="E14" s="1"/>
      <c r="F14" s="1"/>
    </row>
    <row r="15" spans="1:6">
      <c r="A15" t="s">
        <v>49</v>
      </c>
      <c r="B15">
        <v>769</v>
      </c>
      <c r="E15" s="1"/>
      <c r="F15" s="1"/>
    </row>
    <row r="16" spans="1:6">
      <c r="A16" t="s">
        <v>208</v>
      </c>
      <c r="B16">
        <v>614</v>
      </c>
      <c r="E16" s="1"/>
      <c r="F16" s="1"/>
    </row>
    <row r="17" spans="1:6">
      <c r="A17" t="s">
        <v>44</v>
      </c>
      <c r="B17">
        <v>532</v>
      </c>
      <c r="E17" s="1"/>
      <c r="F17" s="1"/>
    </row>
    <row r="18" spans="1:6">
      <c r="A18" t="s">
        <v>198</v>
      </c>
      <c r="B18">
        <v>265</v>
      </c>
      <c r="E18" s="1"/>
      <c r="F18" s="1"/>
    </row>
    <row r="19" spans="1:6">
      <c r="A19" t="s">
        <v>37</v>
      </c>
      <c r="B19">
        <v>519</v>
      </c>
      <c r="E19" s="1"/>
      <c r="F19" s="1"/>
    </row>
    <row r="20" spans="1:6">
      <c r="A20" t="s">
        <v>353</v>
      </c>
      <c r="B20">
        <v>283</v>
      </c>
      <c r="E20" s="1"/>
      <c r="F20" s="1"/>
    </row>
    <row r="21" spans="1:6">
      <c r="A21" t="s">
        <v>22</v>
      </c>
      <c r="B21">
        <v>1224</v>
      </c>
      <c r="E21" s="1"/>
      <c r="F21" s="1"/>
    </row>
    <row r="22" spans="1:6">
      <c r="A22" t="s">
        <v>48</v>
      </c>
      <c r="B22">
        <v>1550</v>
      </c>
      <c r="E22" s="1"/>
      <c r="F22" s="1"/>
    </row>
    <row r="23" spans="1:6">
      <c r="A23" t="s">
        <v>32</v>
      </c>
      <c r="B23">
        <v>366</v>
      </c>
      <c r="E23" s="1"/>
      <c r="F23" s="1"/>
    </row>
    <row r="24" spans="1:6">
      <c r="A24" t="s">
        <v>28</v>
      </c>
      <c r="B24">
        <v>623</v>
      </c>
      <c r="E24" s="1"/>
      <c r="F24" s="1"/>
    </row>
    <row r="25" spans="1:6">
      <c r="A25" t="s">
        <v>63</v>
      </c>
      <c r="B25">
        <v>280</v>
      </c>
      <c r="E25" s="1"/>
      <c r="F25" s="1"/>
    </row>
    <row r="26" spans="1:6">
      <c r="A26" t="s">
        <v>70</v>
      </c>
      <c r="B26">
        <v>306</v>
      </c>
      <c r="E26" s="1"/>
      <c r="F26" s="1"/>
    </row>
    <row r="27" spans="1:6">
      <c r="A27" t="s">
        <v>40</v>
      </c>
      <c r="B27">
        <v>403</v>
      </c>
      <c r="E27" s="1"/>
      <c r="F27" s="1"/>
    </row>
    <row r="28" spans="1:6">
      <c r="A28" t="s">
        <v>55</v>
      </c>
      <c r="B28">
        <v>618</v>
      </c>
      <c r="E28" s="1"/>
      <c r="F28" s="1"/>
    </row>
    <row r="29" spans="1:6">
      <c r="A29" t="s">
        <v>66</v>
      </c>
      <c r="B29">
        <v>352</v>
      </c>
      <c r="E29" s="1"/>
      <c r="F29" s="1"/>
    </row>
    <row r="30" spans="1:6">
      <c r="A30" t="s">
        <v>36</v>
      </c>
      <c r="B30">
        <v>619</v>
      </c>
      <c r="E30" s="1"/>
      <c r="F30" s="1"/>
    </row>
    <row r="31" spans="1:6">
      <c r="A31" t="s">
        <v>50</v>
      </c>
      <c r="B31">
        <v>607</v>
      </c>
      <c r="E31" s="1"/>
      <c r="F31" s="1"/>
    </row>
    <row r="32" spans="1:6">
      <c r="A32" t="s">
        <v>11</v>
      </c>
      <c r="B32">
        <v>344</v>
      </c>
      <c r="E32" s="1"/>
      <c r="F32" s="1"/>
    </row>
    <row r="33" spans="1:6">
      <c r="A33" s="1" t="s">
        <v>180</v>
      </c>
      <c r="B33">
        <v>266</v>
      </c>
      <c r="E33" s="1"/>
      <c r="F33" s="1"/>
    </row>
    <row r="34" spans="1:6">
      <c r="A34" t="s">
        <v>2</v>
      </c>
      <c r="B34">
        <v>389</v>
      </c>
      <c r="E34" s="1"/>
      <c r="F34" s="1"/>
    </row>
    <row r="35" spans="1:6">
      <c r="A35" t="s">
        <v>364</v>
      </c>
      <c r="B35">
        <v>8</v>
      </c>
      <c r="E35" s="1"/>
      <c r="F35" s="1"/>
    </row>
    <row r="36" spans="1:6">
      <c r="A36" s="1" t="s">
        <v>86</v>
      </c>
      <c r="B36">
        <v>92</v>
      </c>
      <c r="E36" s="1"/>
      <c r="F36" s="1"/>
    </row>
    <row r="37" spans="1:6">
      <c r="A37" t="s">
        <v>43</v>
      </c>
      <c r="B37">
        <v>388</v>
      </c>
      <c r="E37" s="1"/>
      <c r="F37" s="1"/>
    </row>
    <row r="38" spans="1:6">
      <c r="A38" t="s">
        <v>328</v>
      </c>
      <c r="B38">
        <v>62</v>
      </c>
      <c r="E38" s="1"/>
      <c r="F38" s="1"/>
    </row>
    <row r="39" spans="1:6">
      <c r="A39" t="s">
        <v>3</v>
      </c>
      <c r="B39">
        <v>664</v>
      </c>
      <c r="E39" s="1"/>
      <c r="F39" s="1"/>
    </row>
    <row r="40" spans="1:6">
      <c r="A40" t="s">
        <v>27</v>
      </c>
      <c r="B40">
        <v>1373</v>
      </c>
      <c r="E40" s="1"/>
      <c r="F40" s="1"/>
    </row>
    <row r="41" spans="1:6">
      <c r="A41" t="s">
        <v>16</v>
      </c>
      <c r="B41">
        <v>102</v>
      </c>
      <c r="E41" s="1"/>
      <c r="F41" s="1"/>
    </row>
    <row r="42" spans="1:6">
      <c r="A42" t="s">
        <v>54</v>
      </c>
      <c r="B42">
        <v>311</v>
      </c>
      <c r="E42" s="1"/>
      <c r="F42" s="1"/>
    </row>
    <row r="43" spans="1:6">
      <c r="A43" t="s">
        <v>56</v>
      </c>
      <c r="B43">
        <v>693</v>
      </c>
      <c r="E43" s="1"/>
      <c r="F43" s="1"/>
    </row>
    <row r="44" spans="1:6">
      <c r="A44" s="1" t="s">
        <v>53</v>
      </c>
      <c r="B44">
        <v>471</v>
      </c>
      <c r="E44" s="1"/>
      <c r="F44" s="1"/>
    </row>
    <row r="45" spans="1:6">
      <c r="A45" t="s">
        <v>232</v>
      </c>
      <c r="B45">
        <v>38</v>
      </c>
      <c r="E45" s="1"/>
      <c r="F45" s="1"/>
    </row>
    <row r="46" spans="1:6">
      <c r="A46" t="s">
        <v>51</v>
      </c>
      <c r="B46">
        <v>1059</v>
      </c>
      <c r="E46" s="1"/>
      <c r="F46" s="1"/>
    </row>
    <row r="47" spans="1:6">
      <c r="A47" t="s">
        <v>31</v>
      </c>
      <c r="B47">
        <v>760</v>
      </c>
      <c r="E47" s="1"/>
      <c r="F47" s="1"/>
    </row>
    <row r="48" spans="1:6">
      <c r="A48" t="s">
        <v>41</v>
      </c>
      <c r="B48">
        <v>853</v>
      </c>
      <c r="E48" s="1"/>
      <c r="F48" s="1"/>
    </row>
    <row r="49" spans="1:6">
      <c r="A49" t="s">
        <v>21</v>
      </c>
      <c r="B49">
        <v>714</v>
      </c>
      <c r="E49" s="1"/>
      <c r="F49" s="1"/>
    </row>
    <row r="50" spans="1:6">
      <c r="A50" t="s">
        <v>149</v>
      </c>
      <c r="B50">
        <v>67</v>
      </c>
      <c r="E50" s="1"/>
      <c r="F50" s="1"/>
    </row>
    <row r="51" spans="1:6">
      <c r="A51" t="s">
        <v>322</v>
      </c>
      <c r="B51">
        <v>2075</v>
      </c>
      <c r="E51" s="1"/>
      <c r="F51" s="1"/>
    </row>
    <row r="52" spans="1:6">
      <c r="A52" t="s">
        <v>18</v>
      </c>
      <c r="B52">
        <v>789</v>
      </c>
      <c r="E52" s="1"/>
      <c r="F52" s="1"/>
    </row>
    <row r="53" spans="1:6">
      <c r="A53" t="s">
        <v>26</v>
      </c>
      <c r="B53">
        <v>2447</v>
      </c>
      <c r="E53" s="1"/>
      <c r="F53" s="1"/>
    </row>
    <row r="54" spans="1:6">
      <c r="A54" s="1" t="s">
        <v>7</v>
      </c>
      <c r="B54">
        <v>1845</v>
      </c>
      <c r="E54" s="1"/>
      <c r="F54" s="1"/>
    </row>
    <row r="55" spans="1:6">
      <c r="A55" t="s">
        <v>19</v>
      </c>
      <c r="B55">
        <v>696</v>
      </c>
      <c r="E55" s="1"/>
      <c r="F55" s="1"/>
    </row>
    <row r="56" spans="1:6">
      <c r="A56" t="s">
        <v>103</v>
      </c>
      <c r="B56">
        <v>140</v>
      </c>
      <c r="E56" s="1"/>
      <c r="F56" s="1"/>
    </row>
    <row r="57" spans="1:6">
      <c r="A57" t="s">
        <v>62</v>
      </c>
      <c r="B57">
        <v>988</v>
      </c>
      <c r="E57" s="1"/>
      <c r="F57" s="1"/>
    </row>
    <row r="58" spans="1:6">
      <c r="A58" t="s">
        <v>58</v>
      </c>
      <c r="B58">
        <v>553</v>
      </c>
      <c r="E58" s="1"/>
      <c r="F58" s="1"/>
    </row>
    <row r="59" spans="1:6">
      <c r="A59" t="s">
        <v>249</v>
      </c>
      <c r="B59">
        <v>401</v>
      </c>
      <c r="E59" s="1"/>
      <c r="F59" s="1"/>
    </row>
    <row r="60" spans="1:6">
      <c r="A60" t="s">
        <v>14</v>
      </c>
      <c r="B60">
        <v>1558</v>
      </c>
      <c r="E60" s="1"/>
      <c r="F60" s="1"/>
    </row>
    <row r="61" spans="1:6">
      <c r="A61" t="s">
        <v>68</v>
      </c>
      <c r="B61">
        <v>234</v>
      </c>
      <c r="E61" s="1"/>
      <c r="F61" s="1"/>
    </row>
    <row r="62" spans="1:6">
      <c r="A62" t="s">
        <v>330</v>
      </c>
      <c r="B62">
        <v>239</v>
      </c>
      <c r="E62" s="1"/>
      <c r="F62" s="1"/>
    </row>
    <row r="63" spans="1:6">
      <c r="A63" t="s">
        <v>9</v>
      </c>
      <c r="B63">
        <v>2183</v>
      </c>
      <c r="E63" s="1"/>
      <c r="F63" s="1"/>
    </row>
    <row r="64" spans="1:6">
      <c r="A64" t="s">
        <v>20</v>
      </c>
      <c r="B64">
        <v>816</v>
      </c>
      <c r="E64" s="1"/>
      <c r="F64" s="1"/>
    </row>
    <row r="65" spans="1:6">
      <c r="A65" t="s">
        <v>25</v>
      </c>
      <c r="B65">
        <v>599</v>
      </c>
      <c r="E65" s="1"/>
      <c r="F65" s="1"/>
    </row>
    <row r="66" spans="1:6">
      <c r="A66" t="s">
        <v>59</v>
      </c>
      <c r="B66">
        <v>446</v>
      </c>
      <c r="E66" s="1"/>
      <c r="F66" s="1"/>
    </row>
    <row r="67" spans="1:6">
      <c r="A67" t="s">
        <v>146</v>
      </c>
      <c r="B67">
        <v>270</v>
      </c>
      <c r="E67" s="1"/>
      <c r="F67" s="1"/>
    </row>
    <row r="68" spans="1:6">
      <c r="A68" t="s">
        <v>313</v>
      </c>
      <c r="B68">
        <v>399</v>
      </c>
      <c r="E68" s="1"/>
      <c r="F68" s="1"/>
    </row>
    <row r="69" spans="1:6">
      <c r="A69" t="s">
        <v>38</v>
      </c>
      <c r="B69">
        <v>483</v>
      </c>
      <c r="E69" s="1"/>
      <c r="F69" s="1"/>
    </row>
    <row r="70" spans="1:6">
      <c r="A70" t="s">
        <v>361</v>
      </c>
      <c r="B70">
        <v>474</v>
      </c>
      <c r="E70" s="1"/>
      <c r="F70" s="1"/>
    </row>
    <row r="71" spans="1:6">
      <c r="A71" t="s">
        <v>134</v>
      </c>
      <c r="B71">
        <v>35</v>
      </c>
      <c r="E71" s="1"/>
      <c r="F71" s="1"/>
    </row>
    <row r="72" spans="1:6">
      <c r="A72" t="s">
        <v>47</v>
      </c>
      <c r="B72">
        <v>928</v>
      </c>
      <c r="E72" s="1"/>
      <c r="F72" s="1"/>
    </row>
    <row r="73" spans="1:6">
      <c r="A73" t="s">
        <v>42</v>
      </c>
      <c r="B73">
        <v>405</v>
      </c>
      <c r="E73" s="1"/>
      <c r="F73" s="1"/>
    </row>
    <row r="74" spans="1:6">
      <c r="A74" t="s">
        <v>24</v>
      </c>
      <c r="B74">
        <v>1666</v>
      </c>
      <c r="E74" s="1"/>
      <c r="F74" s="1"/>
    </row>
    <row r="75" spans="1:6">
      <c r="A75" t="s">
        <v>8</v>
      </c>
      <c r="B75">
        <v>983</v>
      </c>
      <c r="E75" s="1"/>
      <c r="F75" s="1"/>
    </row>
    <row r="76" spans="1:6">
      <c r="A76" t="s">
        <v>343</v>
      </c>
      <c r="B76">
        <v>289</v>
      </c>
      <c r="E76" s="1"/>
      <c r="F76" s="1"/>
    </row>
    <row r="77" spans="1:6">
      <c r="A77" s="1" t="s">
        <v>35</v>
      </c>
      <c r="B77">
        <v>3430</v>
      </c>
      <c r="E77" s="1"/>
      <c r="F77" s="1"/>
    </row>
    <row r="78" spans="1:6">
      <c r="A78" t="s">
        <v>321</v>
      </c>
      <c r="B78">
        <v>131</v>
      </c>
      <c r="E78" s="1"/>
      <c r="F78" s="1"/>
    </row>
    <row r="79" spans="1:6">
      <c r="A79" t="s">
        <v>69</v>
      </c>
      <c r="B79">
        <v>285</v>
      </c>
      <c r="E79" s="1"/>
      <c r="F79" s="1"/>
    </row>
    <row r="80" spans="1:6">
      <c r="A80" t="s">
        <v>344</v>
      </c>
      <c r="B80">
        <v>69</v>
      </c>
      <c r="E80" s="1"/>
      <c r="F80" s="1"/>
    </row>
    <row r="81" spans="1:6">
      <c r="A81" t="s">
        <v>341</v>
      </c>
      <c r="B81">
        <v>113</v>
      </c>
      <c r="E81" s="1"/>
      <c r="F81" s="1"/>
    </row>
    <row r="82" spans="1:6">
      <c r="A82" t="s">
        <v>327</v>
      </c>
      <c r="B82">
        <v>57</v>
      </c>
      <c r="E82" s="1"/>
      <c r="F82" s="1"/>
    </row>
    <row r="83" spans="1:6">
      <c r="E83" s="1"/>
      <c r="F83" s="1"/>
    </row>
    <row r="84" spans="1:6">
      <c r="E84" s="1"/>
      <c r="F84" s="1"/>
    </row>
    <row r="85" spans="1:6">
      <c r="E85" s="1"/>
      <c r="F85" s="1"/>
    </row>
    <row r="86" spans="1:6">
      <c r="E86" s="1"/>
      <c r="F86" s="1"/>
    </row>
    <row r="87" spans="1:6">
      <c r="E87" s="1"/>
      <c r="F87" s="1"/>
    </row>
    <row r="88" spans="1:6">
      <c r="E88" s="1"/>
      <c r="F88" s="1"/>
    </row>
    <row r="89" spans="1:6">
      <c r="E89" s="1"/>
      <c r="F89" s="1"/>
    </row>
    <row r="90" spans="1:6">
      <c r="E90" s="1"/>
      <c r="F90" s="1"/>
    </row>
    <row r="91" spans="1:6">
      <c r="E91" s="1"/>
      <c r="F91" s="1"/>
    </row>
    <row r="92" spans="1:6">
      <c r="E92" s="1"/>
      <c r="F92" s="1"/>
    </row>
    <row r="93" spans="1:6">
      <c r="E93" s="1"/>
      <c r="F93" s="1"/>
    </row>
    <row r="94" spans="1:6">
      <c r="E94" s="1"/>
      <c r="F94" s="1"/>
    </row>
    <row r="95" spans="1:6">
      <c r="E95" s="1"/>
      <c r="F95" s="1"/>
    </row>
    <row r="96" spans="1:6">
      <c r="E96" s="1"/>
      <c r="F96" s="1"/>
    </row>
    <row r="97" spans="5:6">
      <c r="E97" s="1"/>
      <c r="F97" s="1"/>
    </row>
    <row r="98" spans="5:6">
      <c r="E98" s="1"/>
      <c r="F98" s="1"/>
    </row>
    <row r="99" spans="5:6">
      <c r="E99" s="1"/>
      <c r="F99" s="1"/>
    </row>
    <row r="100" spans="5:6">
      <c r="E100" s="1"/>
      <c r="F100" s="1"/>
    </row>
    <row r="101" spans="5:6">
      <c r="E101" s="1"/>
      <c r="F101" s="1"/>
    </row>
    <row r="102" spans="5:6">
      <c r="E102" s="1"/>
      <c r="F102" s="1"/>
    </row>
    <row r="103" spans="5:6">
      <c r="E103" s="1"/>
      <c r="F103" s="1"/>
    </row>
    <row r="104" spans="5:6">
      <c r="E104" s="1"/>
      <c r="F104" s="1"/>
    </row>
    <row r="105" spans="5:6">
      <c r="E105" s="1"/>
      <c r="F105" s="1"/>
    </row>
    <row r="106" spans="5:6">
      <c r="E106" s="1"/>
      <c r="F106" s="1"/>
    </row>
    <row r="107" spans="5:6">
      <c r="E107" s="1"/>
      <c r="F107" s="1"/>
    </row>
    <row r="108" spans="5:6">
      <c r="E108" s="1"/>
      <c r="F108" s="1"/>
    </row>
    <row r="109" spans="5:6">
      <c r="E109" s="1"/>
      <c r="F109" s="1"/>
    </row>
    <row r="110" spans="5:6">
      <c r="E110" s="1"/>
      <c r="F110" s="1"/>
    </row>
    <row r="111" spans="5:6">
      <c r="E111" s="1"/>
      <c r="F111" s="1"/>
    </row>
    <row r="112" spans="5:6">
      <c r="E112" s="1"/>
      <c r="F112" s="1"/>
    </row>
    <row r="113" spans="5:6">
      <c r="E113" s="1"/>
      <c r="F113" s="1"/>
    </row>
    <row r="114" spans="5:6">
      <c r="E114" s="1"/>
      <c r="F114" s="1"/>
    </row>
    <row r="115" spans="5:6">
      <c r="E115" s="1"/>
      <c r="F115" s="1"/>
    </row>
    <row r="116" spans="5:6">
      <c r="E116" s="1"/>
      <c r="F116" s="1"/>
    </row>
    <row r="117" spans="5:6">
      <c r="E117" s="1"/>
      <c r="F117" s="1"/>
    </row>
    <row r="118" spans="5:6">
      <c r="E118" s="1"/>
      <c r="F118" s="1"/>
    </row>
    <row r="119" spans="5:6">
      <c r="E119" s="1"/>
      <c r="F119" s="1"/>
    </row>
    <row r="120" spans="5:6">
      <c r="E120" s="1"/>
      <c r="F120" s="1"/>
    </row>
    <row r="121" spans="5:6">
      <c r="E121" s="1"/>
      <c r="F121" s="1"/>
    </row>
    <row r="122" spans="5:6">
      <c r="E122" s="1"/>
      <c r="F122" s="1"/>
    </row>
    <row r="123" spans="5:6">
      <c r="E123" s="1"/>
      <c r="F123" s="1"/>
    </row>
    <row r="124" spans="5:6">
      <c r="E124" s="1"/>
      <c r="F124" s="1"/>
    </row>
    <row r="125" spans="5:6">
      <c r="E125" s="1"/>
      <c r="F125" s="1"/>
    </row>
    <row r="126" spans="5:6">
      <c r="E126" s="1"/>
      <c r="F126" s="1"/>
    </row>
    <row r="127" spans="5:6">
      <c r="E127" s="1"/>
      <c r="F127" s="1"/>
    </row>
    <row r="128" spans="5:6">
      <c r="E128" s="1"/>
      <c r="F128" s="1"/>
    </row>
    <row r="129" spans="5:6">
      <c r="E129" s="1"/>
      <c r="F129" s="1"/>
    </row>
    <row r="130" spans="5:6">
      <c r="E130" s="1"/>
      <c r="F130" s="1"/>
    </row>
    <row r="131" spans="5:6">
      <c r="E131" s="1"/>
      <c r="F131" s="1"/>
    </row>
    <row r="132" spans="5:6">
      <c r="E132" s="1"/>
      <c r="F132" s="1"/>
    </row>
    <row r="133" spans="5:6">
      <c r="E133" s="1"/>
      <c r="F133" s="1"/>
    </row>
    <row r="134" spans="5:6">
      <c r="E134" s="1"/>
      <c r="F134" s="1"/>
    </row>
    <row r="135" spans="5:6">
      <c r="E135" s="1"/>
      <c r="F135" s="1"/>
    </row>
    <row r="136" spans="5:6">
      <c r="E136" s="1"/>
      <c r="F136" s="1"/>
    </row>
    <row r="137" spans="5:6">
      <c r="E137" s="1"/>
      <c r="F137" s="1"/>
    </row>
    <row r="138" spans="5:6">
      <c r="E138" s="1"/>
      <c r="F138" s="1"/>
    </row>
    <row r="139" spans="5:6">
      <c r="E139" s="1"/>
      <c r="F139" s="1"/>
    </row>
    <row r="140" spans="5:6">
      <c r="E140" s="1"/>
      <c r="F140" s="1"/>
    </row>
    <row r="141" spans="5:6">
      <c r="E141" s="1"/>
      <c r="F141" s="1"/>
    </row>
    <row r="142" spans="5:6">
      <c r="E142" s="1"/>
      <c r="F142" s="1"/>
    </row>
    <row r="143" spans="5:6">
      <c r="E143" s="1"/>
      <c r="F143" s="1"/>
    </row>
    <row r="144" spans="5:6">
      <c r="E144" s="1"/>
      <c r="F144" s="1"/>
    </row>
    <row r="145" spans="5:6">
      <c r="E145" s="1"/>
      <c r="F145" s="1"/>
    </row>
    <row r="146" spans="5:6">
      <c r="E146" s="1"/>
      <c r="F146" s="1"/>
    </row>
    <row r="147" spans="5:6">
      <c r="E147" s="1"/>
      <c r="F147" s="1"/>
    </row>
    <row r="148" spans="5:6">
      <c r="E148" s="1"/>
      <c r="F148" s="1"/>
    </row>
    <row r="149" spans="5:6">
      <c r="E149" s="1"/>
      <c r="F149" s="1"/>
    </row>
    <row r="150" spans="5:6">
      <c r="E150" s="1"/>
      <c r="F150" s="1"/>
    </row>
    <row r="151" spans="5:6">
      <c r="E151" s="1"/>
      <c r="F151" s="1"/>
    </row>
    <row r="152" spans="5:6">
      <c r="E152" s="1"/>
      <c r="F152" s="1"/>
    </row>
    <row r="153" spans="5:6">
      <c r="E153" s="1"/>
      <c r="F153" s="1"/>
    </row>
    <row r="154" spans="5:6">
      <c r="E154" s="1"/>
      <c r="F154" s="1"/>
    </row>
    <row r="155" spans="5:6">
      <c r="E155" s="1"/>
      <c r="F155" s="1"/>
    </row>
    <row r="156" spans="5:6">
      <c r="E156" s="1"/>
      <c r="F156" s="1"/>
    </row>
    <row r="157" spans="5:6">
      <c r="E157" s="1"/>
      <c r="F157" s="1"/>
    </row>
    <row r="158" spans="5:6">
      <c r="E158" s="1"/>
      <c r="F158" s="1"/>
    </row>
    <row r="159" spans="5:6">
      <c r="E159" s="1"/>
      <c r="F159" s="1"/>
    </row>
    <row r="160" spans="5:6">
      <c r="E160" s="1"/>
      <c r="F160" s="1"/>
    </row>
    <row r="161" spans="5:6">
      <c r="E161" s="1"/>
      <c r="F161" s="1"/>
    </row>
    <row r="162" spans="5:6">
      <c r="E162" s="1"/>
      <c r="F162" s="1"/>
    </row>
    <row r="163" spans="5:6">
      <c r="E163" s="1"/>
      <c r="F163" s="1"/>
    </row>
    <row r="164" spans="5:6">
      <c r="E164" s="1"/>
      <c r="F164" s="1"/>
    </row>
    <row r="165" spans="5:6">
      <c r="E165" s="1"/>
      <c r="F165" s="1"/>
    </row>
    <row r="166" spans="5:6">
      <c r="E166" s="1"/>
      <c r="F166" s="1"/>
    </row>
    <row r="167" spans="5:6">
      <c r="E167" s="1"/>
      <c r="F167" s="1"/>
    </row>
    <row r="168" spans="5:6">
      <c r="E168" s="1"/>
      <c r="F168" s="1"/>
    </row>
    <row r="169" spans="5:6">
      <c r="E169" s="1"/>
      <c r="F169" s="1"/>
    </row>
    <row r="170" spans="5:6">
      <c r="E170" s="1"/>
      <c r="F170" s="1"/>
    </row>
    <row r="171" spans="5:6">
      <c r="E171" s="1"/>
      <c r="F171" s="1"/>
    </row>
    <row r="172" spans="5:6">
      <c r="E172" s="1"/>
      <c r="F172" s="1"/>
    </row>
    <row r="173" spans="5:6">
      <c r="E173" s="1"/>
      <c r="F173" s="1"/>
    </row>
    <row r="174" spans="5:6">
      <c r="E174" s="1"/>
      <c r="F174" s="1"/>
    </row>
    <row r="175" spans="5:6">
      <c r="E175" s="1"/>
      <c r="F175" s="1"/>
    </row>
    <row r="176" spans="5:6">
      <c r="E176" s="1"/>
      <c r="F176" s="1"/>
    </row>
    <row r="177" spans="5:6">
      <c r="E177" s="1"/>
      <c r="F177" s="1"/>
    </row>
    <row r="178" spans="5:6">
      <c r="E178" s="1"/>
      <c r="F178" s="1"/>
    </row>
    <row r="179" spans="5:6">
      <c r="E179" s="1"/>
      <c r="F179" s="1"/>
    </row>
    <row r="180" spans="5:6">
      <c r="E180" s="1"/>
      <c r="F180" s="1"/>
    </row>
    <row r="181" spans="5:6">
      <c r="E181" s="1"/>
      <c r="F181" s="1"/>
    </row>
    <row r="182" spans="5:6">
      <c r="E182" s="1"/>
      <c r="F182" s="1"/>
    </row>
    <row r="183" spans="5:6">
      <c r="E183" s="1"/>
      <c r="F183" s="1"/>
    </row>
    <row r="184" spans="5:6">
      <c r="E184" s="1"/>
      <c r="F184" s="1"/>
    </row>
    <row r="185" spans="5:6">
      <c r="E185" s="1"/>
      <c r="F185" s="1"/>
    </row>
    <row r="186" spans="5:6">
      <c r="E186" s="1"/>
      <c r="F186" s="1"/>
    </row>
    <row r="187" spans="5:6">
      <c r="E187" s="1"/>
      <c r="F187" s="1"/>
    </row>
    <row r="188" spans="5:6">
      <c r="E188" s="1"/>
      <c r="F188" s="1"/>
    </row>
    <row r="189" spans="5:6">
      <c r="E189" s="1"/>
      <c r="F189" s="1"/>
    </row>
    <row r="190" spans="5:6">
      <c r="E190" s="1"/>
      <c r="F190" s="1"/>
    </row>
    <row r="191" spans="5:6">
      <c r="E191" s="1"/>
      <c r="F191" s="1"/>
    </row>
    <row r="192" spans="5:6">
      <c r="E192" s="1"/>
      <c r="F192" s="1"/>
    </row>
    <row r="193" spans="5:6">
      <c r="E193" s="1"/>
      <c r="F193" s="1"/>
    </row>
    <row r="194" spans="5:6">
      <c r="E194" s="1"/>
      <c r="F194" s="1"/>
    </row>
    <row r="195" spans="5:6">
      <c r="E195" s="1"/>
      <c r="F195" s="1"/>
    </row>
    <row r="196" spans="5:6">
      <c r="E196" s="1"/>
      <c r="F196" s="1"/>
    </row>
    <row r="197" spans="5:6">
      <c r="E197" s="1"/>
      <c r="F197" s="1"/>
    </row>
    <row r="198" spans="5:6">
      <c r="E198" s="1"/>
      <c r="F198" s="1"/>
    </row>
    <row r="199" spans="5:6">
      <c r="E199" s="1"/>
      <c r="F199" s="1"/>
    </row>
    <row r="200" spans="5:6">
      <c r="E200" s="1"/>
      <c r="F200" s="1"/>
    </row>
    <row r="201" spans="5:6">
      <c r="E201" s="1"/>
      <c r="F201" s="1"/>
    </row>
    <row r="202" spans="5:6">
      <c r="E202" s="1"/>
      <c r="F202" s="1"/>
    </row>
    <row r="203" spans="5:6">
      <c r="E203" s="1"/>
      <c r="F203" s="1"/>
    </row>
    <row r="204" spans="5:6">
      <c r="E204" s="1"/>
      <c r="F204" s="1"/>
    </row>
    <row r="205" spans="5:6">
      <c r="E205" s="1"/>
      <c r="F205" s="1"/>
    </row>
    <row r="206" spans="5:6">
      <c r="E206" s="1"/>
      <c r="F206" s="1"/>
    </row>
    <row r="207" spans="5:6">
      <c r="E207" s="1"/>
      <c r="F207" s="1"/>
    </row>
    <row r="208" spans="5:6">
      <c r="E208" s="1"/>
      <c r="F208" s="1"/>
    </row>
    <row r="209" spans="5:6">
      <c r="E209" s="1"/>
      <c r="F209" s="1"/>
    </row>
    <row r="210" spans="5:6">
      <c r="E210" s="1"/>
      <c r="F210" s="1"/>
    </row>
    <row r="211" spans="5:6">
      <c r="E211" s="1"/>
      <c r="F211" s="1"/>
    </row>
    <row r="212" spans="5:6">
      <c r="E212" s="1"/>
      <c r="F212" s="1"/>
    </row>
    <row r="213" spans="5:6">
      <c r="E213" s="1"/>
      <c r="F213" s="1"/>
    </row>
    <row r="214" spans="5:6">
      <c r="E214" s="1"/>
      <c r="F214" s="1"/>
    </row>
    <row r="215" spans="5:6">
      <c r="E215" s="1"/>
      <c r="F215" s="1"/>
    </row>
    <row r="216" spans="5:6">
      <c r="E216" s="1"/>
      <c r="F216" s="1"/>
    </row>
    <row r="217" spans="5:6">
      <c r="E217" s="1"/>
      <c r="F217" s="1"/>
    </row>
    <row r="218" spans="5:6">
      <c r="E218" s="1"/>
      <c r="F218" s="1"/>
    </row>
    <row r="219" spans="5:6">
      <c r="E219" s="1"/>
      <c r="F219" s="1"/>
    </row>
    <row r="220" spans="5:6">
      <c r="E220" s="1"/>
      <c r="F220" s="1"/>
    </row>
    <row r="221" spans="5:6">
      <c r="E221" s="1"/>
      <c r="F221" s="1"/>
    </row>
    <row r="222" spans="5:6">
      <c r="E222" s="1"/>
      <c r="F222" s="1"/>
    </row>
    <row r="223" spans="5:6">
      <c r="E223" s="1"/>
      <c r="F223" s="1"/>
    </row>
    <row r="224" spans="5:6">
      <c r="E224" s="1"/>
      <c r="F224" s="1"/>
    </row>
    <row r="225" spans="5:6">
      <c r="E225" s="1"/>
      <c r="F225" s="1"/>
    </row>
    <row r="226" spans="5:6">
      <c r="E226" s="1"/>
      <c r="F226" s="1"/>
    </row>
    <row r="227" spans="5:6">
      <c r="E227" s="1"/>
      <c r="F227" s="1"/>
    </row>
    <row r="228" spans="5:6">
      <c r="E228" s="1"/>
      <c r="F228" s="1"/>
    </row>
    <row r="229" spans="5:6">
      <c r="E229" s="1"/>
      <c r="F229" s="1"/>
    </row>
    <row r="230" spans="5:6">
      <c r="E230" s="1"/>
      <c r="F230" s="1"/>
    </row>
    <row r="231" spans="5:6">
      <c r="E231" s="1"/>
      <c r="F231" s="1"/>
    </row>
    <row r="232" spans="5:6">
      <c r="E232" s="1"/>
      <c r="F232" s="1"/>
    </row>
    <row r="233" spans="5:6">
      <c r="E233" s="1"/>
      <c r="F233" s="1"/>
    </row>
    <row r="234" spans="5:6">
      <c r="E234" s="1"/>
      <c r="F234" s="1"/>
    </row>
    <row r="235" spans="5:6">
      <c r="E235" s="1"/>
      <c r="F235" s="1"/>
    </row>
    <row r="236" spans="5:6">
      <c r="E236" s="1"/>
      <c r="F236" s="1"/>
    </row>
    <row r="237" spans="5:6">
      <c r="E237" s="1"/>
      <c r="F237" s="1"/>
    </row>
    <row r="238" spans="5:6">
      <c r="E238" s="1"/>
      <c r="F238" s="1"/>
    </row>
    <row r="239" spans="5:6">
      <c r="E239" s="1"/>
      <c r="F239" s="1"/>
    </row>
    <row r="240" spans="5:6">
      <c r="E240" s="1"/>
      <c r="F240" s="1"/>
    </row>
    <row r="241" spans="5:6">
      <c r="E241" s="1"/>
      <c r="F241" s="1"/>
    </row>
    <row r="242" spans="5:6">
      <c r="E242" s="1"/>
      <c r="F242" s="1"/>
    </row>
    <row r="243" spans="5:6">
      <c r="E243" s="1"/>
      <c r="F243" s="1"/>
    </row>
    <row r="244" spans="5:6">
      <c r="E244" s="1"/>
      <c r="F244" s="1"/>
    </row>
    <row r="245" spans="5:6">
      <c r="E245" s="1"/>
      <c r="F245" s="1"/>
    </row>
    <row r="246" spans="5:6">
      <c r="E246" s="1"/>
      <c r="F246" s="1"/>
    </row>
    <row r="247" spans="5:6">
      <c r="E247" s="1"/>
      <c r="F247" s="1"/>
    </row>
    <row r="248" spans="5:6">
      <c r="E248" s="1"/>
      <c r="F248" s="1"/>
    </row>
    <row r="249" spans="5:6">
      <c r="E249" s="1"/>
      <c r="F249" s="1"/>
    </row>
    <row r="250" spans="5:6">
      <c r="E250" s="1"/>
      <c r="F250" s="1"/>
    </row>
    <row r="251" spans="5:6">
      <c r="E251" s="1"/>
      <c r="F251" s="1"/>
    </row>
    <row r="252" spans="5:6">
      <c r="E252" s="1"/>
      <c r="F252" s="1"/>
    </row>
    <row r="253" spans="5:6">
      <c r="E253" s="1"/>
      <c r="F253" s="1"/>
    </row>
    <row r="254" spans="5:6">
      <c r="E254" s="1"/>
      <c r="F254" s="1"/>
    </row>
    <row r="255" spans="5:6">
      <c r="E255" s="1"/>
      <c r="F255" s="1"/>
    </row>
    <row r="256" spans="5:6">
      <c r="E256" s="1"/>
      <c r="F256" s="1"/>
    </row>
    <row r="257" spans="5:6">
      <c r="E257" s="1"/>
      <c r="F257" s="1"/>
    </row>
    <row r="258" spans="5:6">
      <c r="E258" s="1"/>
      <c r="F258" s="1"/>
    </row>
    <row r="259" spans="5:6">
      <c r="E259" s="1"/>
      <c r="F259" s="1"/>
    </row>
    <row r="260" spans="5:6">
      <c r="E260" s="1"/>
      <c r="F260" s="1"/>
    </row>
    <row r="261" spans="5:6">
      <c r="E261" s="1"/>
      <c r="F261" s="1"/>
    </row>
    <row r="262" spans="5:6">
      <c r="E262" s="1"/>
      <c r="F262" s="1"/>
    </row>
    <row r="263" spans="5:6">
      <c r="E263" s="1"/>
      <c r="F263" s="1"/>
    </row>
    <row r="264" spans="5:6">
      <c r="E264" s="1"/>
      <c r="F264" s="1"/>
    </row>
    <row r="265" spans="5:6">
      <c r="E265" s="1"/>
      <c r="F265" s="1"/>
    </row>
    <row r="266" spans="5:6">
      <c r="E266" s="1"/>
      <c r="F266" s="1"/>
    </row>
    <row r="267" spans="5:6">
      <c r="E267" s="1"/>
      <c r="F267" s="1"/>
    </row>
    <row r="268" spans="5:6">
      <c r="E268" s="1"/>
      <c r="F268" s="1"/>
    </row>
    <row r="269" spans="5:6">
      <c r="E269" s="1"/>
      <c r="F269" s="1"/>
    </row>
    <row r="270" spans="5:6">
      <c r="E270" s="1"/>
      <c r="F270" s="1"/>
    </row>
    <row r="271" spans="5:6">
      <c r="E271" s="1"/>
      <c r="F271" s="1"/>
    </row>
    <row r="272" spans="5:6">
      <c r="E272" s="1"/>
      <c r="F272" s="1"/>
    </row>
  </sheetData>
  <autoFilter ref="A1:B82" xr:uid="{E28B6B4C-DE3F-4606-B029-EE01F6236690}"/>
  <conditionalFormatting sqref="A78:A82 A3:A6 A9:A12 A14:A19 A21:A25 A27:A32 A34:A35 A37:A43 A55:A61 A63:A76 A45:A53">
    <cfRule type="duplicateValues" dxfId="31" priority="131"/>
  </conditionalFormatting>
  <conditionalFormatting sqref="A7 E2:F330">
    <cfRule type="expression" dxfId="30" priority="33">
      <formula>ROW()=CELL("ROW")</formula>
    </cfRule>
  </conditionalFormatting>
  <conditionalFormatting sqref="A7">
    <cfRule type="duplicateValues" dxfId="29" priority="34"/>
  </conditionalFormatting>
  <conditionalFormatting sqref="A8">
    <cfRule type="expression" dxfId="28" priority="31">
      <formula>ROW()=CELL("ROW")</formula>
    </cfRule>
  </conditionalFormatting>
  <conditionalFormatting sqref="A8">
    <cfRule type="duplicateValues" dxfId="27" priority="32"/>
  </conditionalFormatting>
  <conditionalFormatting sqref="A13">
    <cfRule type="duplicateValues" dxfId="26" priority="30"/>
  </conditionalFormatting>
  <conditionalFormatting sqref="A13">
    <cfRule type="expression" dxfId="25" priority="29">
      <formula>ROW()=CELL("ROW")</formula>
    </cfRule>
  </conditionalFormatting>
  <conditionalFormatting sqref="A20">
    <cfRule type="duplicateValues" dxfId="24" priority="28"/>
  </conditionalFormatting>
  <conditionalFormatting sqref="A20">
    <cfRule type="expression" dxfId="23" priority="27">
      <formula>ROW()=CELL("ROW")</formula>
    </cfRule>
  </conditionalFormatting>
  <conditionalFormatting sqref="A26">
    <cfRule type="duplicateValues" dxfId="22" priority="26"/>
  </conditionalFormatting>
  <conditionalFormatting sqref="A26">
    <cfRule type="expression" dxfId="21" priority="25">
      <formula>ROW()=CELL("ROW")</formula>
    </cfRule>
  </conditionalFormatting>
  <conditionalFormatting sqref="A33">
    <cfRule type="duplicateValues" dxfId="20" priority="24"/>
  </conditionalFormatting>
  <conditionalFormatting sqref="A33">
    <cfRule type="expression" dxfId="19" priority="23">
      <formula>ROW()=CELL("ROW")</formula>
    </cfRule>
  </conditionalFormatting>
  <conditionalFormatting sqref="A36">
    <cfRule type="duplicateValues" dxfId="18" priority="22"/>
  </conditionalFormatting>
  <conditionalFormatting sqref="A36">
    <cfRule type="expression" dxfId="17" priority="21">
      <formula>ROW()=CELL("ROW")</formula>
    </cfRule>
  </conditionalFormatting>
  <conditionalFormatting sqref="A54">
    <cfRule type="duplicateValues" dxfId="16" priority="20"/>
  </conditionalFormatting>
  <conditionalFormatting sqref="A54">
    <cfRule type="expression" dxfId="15" priority="19">
      <formula>ROW()=CELL("ROW")</formula>
    </cfRule>
  </conditionalFormatting>
  <conditionalFormatting sqref="A62">
    <cfRule type="duplicateValues" dxfId="14" priority="18"/>
  </conditionalFormatting>
  <conditionalFormatting sqref="A62">
    <cfRule type="expression" dxfId="13" priority="17">
      <formula>ROW()=CELL("ROW")</formula>
    </cfRule>
  </conditionalFormatting>
  <conditionalFormatting sqref="A77">
    <cfRule type="duplicateValues" dxfId="12" priority="14"/>
  </conditionalFormatting>
  <conditionalFormatting sqref="A77">
    <cfRule type="expression" dxfId="11" priority="13">
      <formula>ROW()=CELL("ROW")</formula>
    </cfRule>
  </conditionalFormatting>
  <conditionalFormatting sqref="A2">
    <cfRule type="duplicateValues" dxfId="10" priority="10"/>
  </conditionalFormatting>
  <conditionalFormatting sqref="A2">
    <cfRule type="expression" dxfId="9" priority="9">
      <formula>ROW()=CELL("ROW")</formula>
    </cfRule>
  </conditionalFormatting>
  <conditionalFormatting sqref="A2:A43 A45:A82">
    <cfRule type="duplicateValues" dxfId="8" priority="175"/>
  </conditionalFormatting>
  <conditionalFormatting sqref="E2:E206 E208:E330">
    <cfRule type="duplicateValues" dxfId="7" priority="5"/>
  </conditionalFormatting>
  <conditionalFormatting sqref="A44">
    <cfRule type="duplicateValues" dxfId="6" priority="3"/>
  </conditionalFormatting>
  <conditionalFormatting sqref="A44">
    <cfRule type="expression" dxfId="5" priority="2">
      <formula>ROW()=CELL("ROW")</formula>
    </cfRule>
  </conditionalFormatting>
  <conditionalFormatting sqref="A44">
    <cfRule type="duplicateValues" dxfId="4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4653-E27E-44BE-9FB1-AB2D472C10EE}">
  <sheetPr codeName="Sheet4"/>
  <dimension ref="A1:B38"/>
  <sheetViews>
    <sheetView workbookViewId="0">
      <selection activeCell="F18" sqref="F18"/>
    </sheetView>
  </sheetViews>
  <sheetFormatPr defaultRowHeight="14.4"/>
  <cols>
    <col min="1" max="1" width="28.5546875" bestFit="1" customWidth="1"/>
  </cols>
  <sheetData>
    <row r="1" spans="1:2">
      <c r="A1" t="s">
        <v>473</v>
      </c>
      <c r="B1" t="s">
        <v>379</v>
      </c>
    </row>
    <row r="2" spans="1:2">
      <c r="A2" s="14" t="s">
        <v>366</v>
      </c>
      <c r="B2" t="s">
        <v>470</v>
      </c>
    </row>
    <row r="3" spans="1:2">
      <c r="A3" s="14" t="s">
        <v>60</v>
      </c>
      <c r="B3" t="s">
        <v>470</v>
      </c>
    </row>
    <row r="4" spans="1:2">
      <c r="A4" s="14" t="s">
        <v>252</v>
      </c>
      <c r="B4" t="s">
        <v>470</v>
      </c>
    </row>
    <row r="5" spans="1:2">
      <c r="A5" s="14" t="s">
        <v>253</v>
      </c>
      <c r="B5" t="s">
        <v>470</v>
      </c>
    </row>
    <row r="6" spans="1:2">
      <c r="A6" s="14" t="s">
        <v>316</v>
      </c>
      <c r="B6" t="s">
        <v>470</v>
      </c>
    </row>
    <row r="7" spans="1:2">
      <c r="A7" s="14" t="s">
        <v>319</v>
      </c>
      <c r="B7" t="s">
        <v>470</v>
      </c>
    </row>
    <row r="8" spans="1:2">
      <c r="A8" s="14" t="s">
        <v>320</v>
      </c>
      <c r="B8" t="s">
        <v>470</v>
      </c>
    </row>
    <row r="9" spans="1:2">
      <c r="A9" s="14" t="s">
        <v>318</v>
      </c>
      <c r="B9" t="s">
        <v>470</v>
      </c>
    </row>
    <row r="10" spans="1:2">
      <c r="A10" s="14" t="s">
        <v>251</v>
      </c>
      <c r="B10" t="s">
        <v>470</v>
      </c>
    </row>
    <row r="11" spans="1:2">
      <c r="A11" s="14" t="s">
        <v>340</v>
      </c>
      <c r="B11" t="s">
        <v>470</v>
      </c>
    </row>
    <row r="12" spans="1:2">
      <c r="A12" s="14" t="s">
        <v>358</v>
      </c>
      <c r="B12" t="s">
        <v>470</v>
      </c>
    </row>
    <row r="13" spans="1:2">
      <c r="A13" s="14" t="s">
        <v>83</v>
      </c>
      <c r="B13" t="s">
        <v>470</v>
      </c>
    </row>
    <row r="14" spans="1:2">
      <c r="A14" s="14" t="s">
        <v>81</v>
      </c>
      <c r="B14" t="s">
        <v>470</v>
      </c>
    </row>
    <row r="15" spans="1:2">
      <c r="A15" s="14" t="s">
        <v>123</v>
      </c>
      <c r="B15" t="s">
        <v>470</v>
      </c>
    </row>
    <row r="16" spans="1:2">
      <c r="A16" s="14" t="s">
        <v>33</v>
      </c>
      <c r="B16" t="s">
        <v>470</v>
      </c>
    </row>
    <row r="17" spans="1:2">
      <c r="A17" s="14" t="s">
        <v>184</v>
      </c>
      <c r="B17" t="s">
        <v>470</v>
      </c>
    </row>
    <row r="18" spans="1:2">
      <c r="A18" s="14" t="s">
        <v>196</v>
      </c>
      <c r="B18" t="s">
        <v>470</v>
      </c>
    </row>
    <row r="19" spans="1:2">
      <c r="A19" s="14" t="s">
        <v>365</v>
      </c>
      <c r="B19" t="s">
        <v>470</v>
      </c>
    </row>
    <row r="20" spans="1:2">
      <c r="A20" s="14" t="s">
        <v>311</v>
      </c>
      <c r="B20" t="s">
        <v>470</v>
      </c>
    </row>
    <row r="21" spans="1:2">
      <c r="A21" s="14" t="s">
        <v>342</v>
      </c>
      <c r="B21" t="s">
        <v>470</v>
      </c>
    </row>
    <row r="22" spans="1:2">
      <c r="A22" s="14" t="s">
        <v>172</v>
      </c>
      <c r="B22" t="s">
        <v>470</v>
      </c>
    </row>
    <row r="23" spans="1:2">
      <c r="A23" s="14" t="s">
        <v>219</v>
      </c>
      <c r="B23" t="s">
        <v>470</v>
      </c>
    </row>
    <row r="24" spans="1:2">
      <c r="A24" s="14" t="s">
        <v>345</v>
      </c>
      <c r="B24" t="s">
        <v>470</v>
      </c>
    </row>
    <row r="25" spans="1:2">
      <c r="A25" s="14" t="s">
        <v>260</v>
      </c>
      <c r="B25" t="s">
        <v>470</v>
      </c>
    </row>
    <row r="26" spans="1:2">
      <c r="A26" s="14" t="s">
        <v>64</v>
      </c>
      <c r="B26" t="s">
        <v>470</v>
      </c>
    </row>
    <row r="27" spans="1:2">
      <c r="A27" s="14" t="s">
        <v>474</v>
      </c>
      <c r="B27" t="s">
        <v>470</v>
      </c>
    </row>
    <row r="28" spans="1:2">
      <c r="A28" s="14" t="s">
        <v>67</v>
      </c>
      <c r="B28" t="s">
        <v>470</v>
      </c>
    </row>
    <row r="29" spans="1:2">
      <c r="A29" s="14" t="s">
        <v>266</v>
      </c>
      <c r="B29" t="s">
        <v>470</v>
      </c>
    </row>
    <row r="30" spans="1:2">
      <c r="A30" s="14" t="s">
        <v>259</v>
      </c>
      <c r="B30" t="s">
        <v>470</v>
      </c>
    </row>
    <row r="31" spans="1:2">
      <c r="A31" s="14" t="s">
        <v>475</v>
      </c>
      <c r="B31" t="s">
        <v>470</v>
      </c>
    </row>
    <row r="32" spans="1:2">
      <c r="A32" s="14" t="s">
        <v>353</v>
      </c>
      <c r="B32" t="s">
        <v>470</v>
      </c>
    </row>
    <row r="33" spans="1:2">
      <c r="A33" s="14" t="s">
        <v>22</v>
      </c>
      <c r="B33" t="s">
        <v>470</v>
      </c>
    </row>
    <row r="34" spans="1:2">
      <c r="A34" s="14" t="s">
        <v>32</v>
      </c>
      <c r="B34" t="s">
        <v>470</v>
      </c>
    </row>
    <row r="35" spans="1:2">
      <c r="A35" s="14" t="s">
        <v>48</v>
      </c>
      <c r="B35" t="s">
        <v>470</v>
      </c>
    </row>
    <row r="36" spans="1:2">
      <c r="A36" s="14" t="s">
        <v>61</v>
      </c>
      <c r="B36" t="s">
        <v>470</v>
      </c>
    </row>
    <row r="37" spans="1:2">
      <c r="A37" s="14" t="s">
        <v>254</v>
      </c>
      <c r="B37" t="s">
        <v>470</v>
      </c>
    </row>
    <row r="38" spans="1:2">
      <c r="A38" s="14" t="s">
        <v>182</v>
      </c>
      <c r="B38" t="s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B1F3-0D42-4DA3-82B1-E862EEC15BAD}">
  <sheetPr codeName="Sheet5"/>
  <dimension ref="A1:U107"/>
  <sheetViews>
    <sheetView topLeftCell="A101" workbookViewId="0">
      <selection activeCell="C18" sqref="C18"/>
    </sheetView>
  </sheetViews>
  <sheetFormatPr defaultRowHeight="14.4"/>
  <cols>
    <col min="1" max="1" width="21.33203125" bestFit="1" customWidth="1"/>
    <col min="3" max="3" width="20.109375" customWidth="1"/>
    <col min="4" max="5" width="13.44140625" bestFit="1" customWidth="1"/>
    <col min="6" max="6" width="22" bestFit="1" customWidth="1"/>
    <col min="7" max="7" width="12.77734375" bestFit="1" customWidth="1"/>
    <col min="8" max="8" width="13.44140625" bestFit="1" customWidth="1"/>
    <col min="9" max="9" width="13.33203125" bestFit="1" customWidth="1"/>
    <col min="10" max="10" width="13.6640625" bestFit="1" customWidth="1"/>
    <col min="11" max="11" width="10.88671875" bestFit="1" customWidth="1"/>
  </cols>
  <sheetData>
    <row r="1" spans="1:21">
      <c r="A1" t="s">
        <v>292</v>
      </c>
      <c r="B1" t="s">
        <v>391</v>
      </c>
      <c r="C1" t="s">
        <v>437</v>
      </c>
      <c r="D1" t="s">
        <v>438</v>
      </c>
      <c r="E1" t="s">
        <v>430</v>
      </c>
      <c r="G1" s="8" t="s">
        <v>439</v>
      </c>
      <c r="H1" s="8" t="s">
        <v>122</v>
      </c>
      <c r="I1" s="8"/>
      <c r="J1" s="8" t="s">
        <v>15</v>
      </c>
      <c r="K1" s="8" t="s">
        <v>440</v>
      </c>
      <c r="L1" s="8" t="s">
        <v>39</v>
      </c>
      <c r="M1" s="8" t="s">
        <v>443</v>
      </c>
      <c r="N1" s="8" t="s">
        <v>441</v>
      </c>
      <c r="O1" s="8" t="s">
        <v>30</v>
      </c>
      <c r="P1" s="8" t="s">
        <v>5</v>
      </c>
      <c r="Q1" s="8" t="s">
        <v>1</v>
      </c>
      <c r="R1" s="8" t="s">
        <v>442</v>
      </c>
    </row>
    <row r="2" spans="1:21" ht="14.4" customHeight="1">
      <c r="A2" s="11" t="s">
        <v>122</v>
      </c>
      <c r="B2">
        <v>285</v>
      </c>
      <c r="C2">
        <v>148</v>
      </c>
      <c r="D2">
        <v>30</v>
      </c>
      <c r="E2" s="1">
        <v>434</v>
      </c>
      <c r="H2" t="s">
        <v>453</v>
      </c>
      <c r="J2" t="s">
        <v>447</v>
      </c>
      <c r="L2" t="s">
        <v>451</v>
      </c>
      <c r="O2" t="s">
        <v>455</v>
      </c>
      <c r="P2" t="s">
        <v>449</v>
      </c>
      <c r="Q2" t="s">
        <v>445</v>
      </c>
    </row>
    <row r="3" spans="1:21" ht="15" customHeight="1">
      <c r="A3" s="11" t="s">
        <v>15</v>
      </c>
      <c r="B3">
        <v>758</v>
      </c>
      <c r="C3">
        <v>151.69999999999999</v>
      </c>
      <c r="D3">
        <v>74</v>
      </c>
      <c r="E3" s="1">
        <v>1408</v>
      </c>
      <c r="H3" t="s">
        <v>454</v>
      </c>
      <c r="J3" t="s">
        <v>448</v>
      </c>
      <c r="L3" t="s">
        <v>452</v>
      </c>
      <c r="P3" t="s">
        <v>450</v>
      </c>
      <c r="Q3" t="s">
        <v>446</v>
      </c>
    </row>
    <row r="4" spans="1:21">
      <c r="A4" s="11" t="s">
        <v>439</v>
      </c>
      <c r="B4">
        <v>271</v>
      </c>
      <c r="C4">
        <v>181.2</v>
      </c>
      <c r="D4">
        <v>67</v>
      </c>
      <c r="E4" s="1">
        <v>678</v>
      </c>
    </row>
    <row r="5" spans="1:21">
      <c r="A5" s="11" t="s">
        <v>488</v>
      </c>
      <c r="B5">
        <v>190</v>
      </c>
      <c r="C5">
        <v>164.1</v>
      </c>
      <c r="D5">
        <v>59</v>
      </c>
      <c r="E5" s="1">
        <v>422</v>
      </c>
    </row>
    <row r="6" spans="1:21">
      <c r="A6" s="11" t="s">
        <v>440</v>
      </c>
      <c r="B6">
        <v>386</v>
      </c>
      <c r="C6">
        <v>188.7</v>
      </c>
      <c r="D6">
        <v>139</v>
      </c>
      <c r="E6">
        <v>1627</v>
      </c>
    </row>
    <row r="7" spans="1:21">
      <c r="A7" s="11" t="s">
        <v>39</v>
      </c>
      <c r="B7">
        <v>5820</v>
      </c>
      <c r="C7">
        <v>202.2</v>
      </c>
      <c r="D7">
        <v>1066</v>
      </c>
      <c r="E7" s="1">
        <v>12089</v>
      </c>
    </row>
    <row r="8" spans="1:21">
      <c r="A8" s="11" t="s">
        <v>441</v>
      </c>
      <c r="B8">
        <v>569</v>
      </c>
      <c r="C8">
        <v>248.6</v>
      </c>
      <c r="D8">
        <v>119</v>
      </c>
      <c r="E8" s="1">
        <v>986</v>
      </c>
    </row>
    <row r="9" spans="1:21">
      <c r="A9" s="11" t="s">
        <v>487</v>
      </c>
      <c r="B9">
        <v>240</v>
      </c>
      <c r="C9">
        <v>236.3</v>
      </c>
      <c r="D9">
        <v>36</v>
      </c>
      <c r="E9" s="1">
        <v>551</v>
      </c>
    </row>
    <row r="10" spans="1:21">
      <c r="A10" s="11" t="s">
        <v>30</v>
      </c>
      <c r="B10">
        <v>331</v>
      </c>
      <c r="C10">
        <v>263.7</v>
      </c>
      <c r="D10">
        <v>53</v>
      </c>
      <c r="E10" s="1">
        <v>635</v>
      </c>
    </row>
    <row r="11" spans="1:21">
      <c r="A11" s="11" t="s">
        <v>5</v>
      </c>
      <c r="B11">
        <v>627</v>
      </c>
      <c r="C11">
        <v>294.7</v>
      </c>
      <c r="D11">
        <v>105</v>
      </c>
      <c r="E11" s="1">
        <v>1040</v>
      </c>
    </row>
    <row r="12" spans="1:21">
      <c r="A12" s="11" t="s">
        <v>1</v>
      </c>
      <c r="B12">
        <v>939</v>
      </c>
      <c r="C12">
        <v>278.8</v>
      </c>
      <c r="D12">
        <v>137</v>
      </c>
      <c r="E12" s="1">
        <v>1106</v>
      </c>
    </row>
    <row r="13" spans="1:21" ht="14.4" customHeight="1">
      <c r="A13" t="s">
        <v>456</v>
      </c>
      <c r="B13">
        <v>1010</v>
      </c>
      <c r="C13">
        <v>262.8</v>
      </c>
      <c r="G13" s="11"/>
      <c r="H13" s="11"/>
      <c r="I13" s="11"/>
      <c r="J13" s="11"/>
      <c r="K13" s="11"/>
      <c r="L13" s="11"/>
      <c r="M13" s="11"/>
      <c r="N13" s="11"/>
      <c r="O13" s="11"/>
      <c r="P13" s="11" t="s">
        <v>1</v>
      </c>
      <c r="Q13" s="11" t="s">
        <v>442</v>
      </c>
    </row>
    <row r="14" spans="1:21" ht="15" customHeight="1">
      <c r="A14" s="1" t="s">
        <v>10</v>
      </c>
      <c r="B14">
        <v>2310</v>
      </c>
      <c r="C14">
        <v>264.2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21">
      <c r="A15" s="1" t="s">
        <v>49</v>
      </c>
      <c r="B15">
        <v>500</v>
      </c>
      <c r="C15">
        <v>118</v>
      </c>
    </row>
    <row r="16" spans="1:21" s="10" customFormat="1" ht="13.8" customHeight="1">
      <c r="A16" s="8" t="s">
        <v>208</v>
      </c>
      <c r="B16" s="10">
        <v>409</v>
      </c>
      <c r="C16" s="9">
        <v>222.8</v>
      </c>
      <c r="D16" s="9"/>
      <c r="E16" s="9"/>
      <c r="F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s="10" customFormat="1" ht="15" customHeight="1">
      <c r="A17" s="8" t="s">
        <v>44</v>
      </c>
      <c r="B17" s="10">
        <v>360</v>
      </c>
      <c r="C17" s="9">
        <v>241.3</v>
      </c>
      <c r="D17" s="9"/>
      <c r="E17" s="9"/>
      <c r="F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>
      <c r="A18" s="1" t="s">
        <v>198</v>
      </c>
      <c r="B18" s="10">
        <v>198</v>
      </c>
      <c r="C18">
        <v>222.5</v>
      </c>
    </row>
    <row r="19" spans="1:21" ht="14.4" customHeight="1">
      <c r="A19" s="11" t="s">
        <v>37</v>
      </c>
      <c r="B19" s="10">
        <v>336</v>
      </c>
      <c r="C19">
        <v>282.5</v>
      </c>
    </row>
    <row r="20" spans="1:21">
      <c r="A20" s="11" t="s">
        <v>457</v>
      </c>
      <c r="B20" s="10">
        <v>203</v>
      </c>
      <c r="C20">
        <v>388</v>
      </c>
    </row>
    <row r="21" spans="1:21">
      <c r="A21" s="11" t="s">
        <v>22</v>
      </c>
      <c r="B21" s="10">
        <v>879</v>
      </c>
      <c r="C21">
        <v>417.9</v>
      </c>
    </row>
    <row r="22" spans="1:21">
      <c r="A22" s="11" t="s">
        <v>48</v>
      </c>
      <c r="B22" s="10">
        <v>1089</v>
      </c>
      <c r="C22">
        <v>441.1</v>
      </c>
    </row>
    <row r="23" spans="1:21">
      <c r="A23" s="11" t="s">
        <v>32</v>
      </c>
      <c r="B23" s="10">
        <v>263</v>
      </c>
      <c r="C23">
        <v>387.1</v>
      </c>
    </row>
    <row r="24" spans="1:21">
      <c r="A24" s="11" t="s">
        <v>28</v>
      </c>
      <c r="B24" s="10">
        <v>397</v>
      </c>
      <c r="C24">
        <v>176.4</v>
      </c>
    </row>
    <row r="25" spans="1:21">
      <c r="A25" s="11" t="s">
        <v>63</v>
      </c>
      <c r="B25" s="10">
        <v>181</v>
      </c>
      <c r="C25">
        <v>196.8</v>
      </c>
    </row>
    <row r="26" spans="1:21" ht="14.4" customHeight="1">
      <c r="A26" s="11" t="s">
        <v>458</v>
      </c>
      <c r="B26" s="10">
        <v>185</v>
      </c>
      <c r="C26">
        <v>199.4</v>
      </c>
    </row>
    <row r="27" spans="1:21">
      <c r="A27" s="11" t="s">
        <v>40</v>
      </c>
      <c r="B27" s="10">
        <v>300</v>
      </c>
      <c r="C27">
        <v>420.3</v>
      </c>
    </row>
    <row r="28" spans="1:21">
      <c r="A28" s="11" t="s">
        <v>55</v>
      </c>
      <c r="B28" s="10">
        <v>428</v>
      </c>
      <c r="C28">
        <v>355.5</v>
      </c>
    </row>
    <row r="29" spans="1:21">
      <c r="A29" s="11" t="s">
        <v>66</v>
      </c>
      <c r="B29" s="10">
        <v>232</v>
      </c>
      <c r="C29">
        <v>273.39999999999998</v>
      </c>
    </row>
    <row r="30" spans="1:21">
      <c r="A30" s="11" t="s">
        <v>36</v>
      </c>
      <c r="B30" s="10">
        <v>411</v>
      </c>
      <c r="C30">
        <v>519.29999999999995</v>
      </c>
    </row>
    <row r="31" spans="1:21">
      <c r="A31" s="11" t="s">
        <v>29</v>
      </c>
      <c r="C31">
        <v>501.2</v>
      </c>
    </row>
    <row r="32" spans="1:21">
      <c r="A32" s="11" t="s">
        <v>50</v>
      </c>
      <c r="B32" s="10">
        <v>421</v>
      </c>
      <c r="C32">
        <v>261.39999999999998</v>
      </c>
    </row>
    <row r="33" spans="1:3">
      <c r="A33" s="11" t="s">
        <v>11</v>
      </c>
      <c r="B33" s="10">
        <v>246</v>
      </c>
      <c r="C33">
        <v>331.6</v>
      </c>
    </row>
    <row r="34" spans="1:3">
      <c r="A34" s="11" t="s">
        <v>468</v>
      </c>
      <c r="B34" s="10">
        <v>182</v>
      </c>
      <c r="C34">
        <v>367</v>
      </c>
    </row>
    <row r="35" spans="1:3" ht="14.4" customHeight="1">
      <c r="A35" s="8" t="s">
        <v>2</v>
      </c>
      <c r="B35">
        <v>52</v>
      </c>
      <c r="C35">
        <v>26</v>
      </c>
    </row>
    <row r="36" spans="1:3" ht="15" customHeight="1">
      <c r="A36" s="8" t="s">
        <v>364</v>
      </c>
      <c r="B36">
        <v>8</v>
      </c>
      <c r="C36">
        <v>32.200000000000003</v>
      </c>
    </row>
    <row r="37" spans="1:3" ht="15" customHeight="1">
      <c r="A37" s="12" t="s">
        <v>459</v>
      </c>
      <c r="B37">
        <v>11</v>
      </c>
      <c r="C37">
        <v>48.4</v>
      </c>
    </row>
    <row r="38" spans="1:3">
      <c r="A38" s="12" t="s">
        <v>43</v>
      </c>
      <c r="B38">
        <v>85</v>
      </c>
      <c r="C38">
        <v>81.5</v>
      </c>
    </row>
    <row r="39" spans="1:3">
      <c r="A39" s="12" t="s">
        <v>328</v>
      </c>
      <c r="B39">
        <v>9</v>
      </c>
      <c r="C39">
        <v>200.2</v>
      </c>
    </row>
    <row r="40" spans="1:3">
      <c r="A40" s="12" t="s">
        <v>3</v>
      </c>
      <c r="B40">
        <v>148</v>
      </c>
      <c r="C40">
        <v>219</v>
      </c>
    </row>
    <row r="41" spans="1:3">
      <c r="A41" s="12" t="s">
        <v>27</v>
      </c>
      <c r="B41">
        <v>351</v>
      </c>
      <c r="C41">
        <v>253.7</v>
      </c>
    </row>
    <row r="42" spans="1:3" ht="14.4" customHeight="1">
      <c r="A42" s="8" t="s">
        <v>16</v>
      </c>
      <c r="C42">
        <v>215.7</v>
      </c>
    </row>
    <row r="43" spans="1:3" ht="14.4" customHeight="1">
      <c r="A43" s="8" t="s">
        <v>460</v>
      </c>
      <c r="B43">
        <v>45</v>
      </c>
      <c r="C43">
        <v>210.2</v>
      </c>
    </row>
    <row r="44" spans="1:3" ht="16.2" customHeight="1">
      <c r="A44" s="8" t="s">
        <v>226</v>
      </c>
      <c r="C44">
        <v>132</v>
      </c>
    </row>
    <row r="45" spans="1:3">
      <c r="A45" s="8" t="s">
        <v>56</v>
      </c>
      <c r="B45">
        <v>69</v>
      </c>
      <c r="C45">
        <v>184</v>
      </c>
    </row>
    <row r="46" spans="1:3" ht="14.4" customHeight="1">
      <c r="A46" s="8" t="s">
        <v>346</v>
      </c>
      <c r="C46">
        <v>191.2</v>
      </c>
    </row>
    <row r="47" spans="1:3">
      <c r="A47" s="8" t="s">
        <v>461</v>
      </c>
      <c r="B47">
        <v>33</v>
      </c>
      <c r="C47">
        <v>473</v>
      </c>
    </row>
    <row r="48" spans="1:3" ht="16.2" customHeight="1">
      <c r="A48" s="8" t="s">
        <v>232</v>
      </c>
      <c r="C48">
        <v>141.69999999999999</v>
      </c>
    </row>
    <row r="49" spans="1:3">
      <c r="A49" s="8" t="s">
        <v>51</v>
      </c>
      <c r="B49">
        <v>210</v>
      </c>
      <c r="C49">
        <v>276</v>
      </c>
    </row>
    <row r="50" spans="1:3">
      <c r="A50" s="8" t="s">
        <v>31</v>
      </c>
      <c r="B50">
        <v>173</v>
      </c>
      <c r="C50">
        <v>290.3</v>
      </c>
    </row>
    <row r="51" spans="1:3">
      <c r="A51" s="8" t="s">
        <v>41</v>
      </c>
      <c r="B51">
        <v>191</v>
      </c>
      <c r="C51">
        <v>330.6</v>
      </c>
    </row>
    <row r="52" spans="1:3">
      <c r="A52" s="8" t="s">
        <v>21</v>
      </c>
      <c r="B52">
        <v>170</v>
      </c>
      <c r="C52">
        <v>323</v>
      </c>
    </row>
    <row r="53" spans="1:3">
      <c r="A53" s="8" t="s">
        <v>149</v>
      </c>
      <c r="B53">
        <v>21</v>
      </c>
      <c r="C53">
        <v>141</v>
      </c>
    </row>
    <row r="54" spans="1:3">
      <c r="A54" s="8" t="s">
        <v>322</v>
      </c>
      <c r="B54">
        <v>488</v>
      </c>
      <c r="C54">
        <v>395.3</v>
      </c>
    </row>
    <row r="55" spans="1:3">
      <c r="A55" s="8" t="s">
        <v>18</v>
      </c>
      <c r="B55">
        <v>169</v>
      </c>
      <c r="C55">
        <v>441.6</v>
      </c>
    </row>
    <row r="56" spans="1:3">
      <c r="A56" s="8" t="s">
        <v>26</v>
      </c>
      <c r="B56">
        <v>449</v>
      </c>
      <c r="C56">
        <v>397.3</v>
      </c>
    </row>
    <row r="57" spans="1:3" ht="15.6" customHeight="1">
      <c r="A57" s="8" t="s">
        <v>462</v>
      </c>
      <c r="B57">
        <v>390</v>
      </c>
      <c r="C57">
        <v>405.5</v>
      </c>
    </row>
    <row r="58" spans="1:3">
      <c r="A58" s="8" t="s">
        <v>19</v>
      </c>
      <c r="B58">
        <v>123</v>
      </c>
      <c r="C58">
        <v>379.6</v>
      </c>
    </row>
    <row r="59" spans="1:3" ht="16.8" customHeight="1">
      <c r="A59" s="8" t="s">
        <v>103</v>
      </c>
      <c r="B59">
        <v>33</v>
      </c>
      <c r="C59">
        <v>432.5</v>
      </c>
    </row>
    <row r="60" spans="1:3">
      <c r="A60" s="8" t="s">
        <v>62</v>
      </c>
      <c r="B60">
        <v>192</v>
      </c>
      <c r="C60">
        <v>410</v>
      </c>
    </row>
    <row r="61" spans="1:3">
      <c r="A61" s="8" t="s">
        <v>58</v>
      </c>
      <c r="B61">
        <v>100</v>
      </c>
      <c r="C61">
        <v>427.3</v>
      </c>
    </row>
    <row r="62" spans="1:3" ht="16.2" customHeight="1">
      <c r="A62" s="8" t="s">
        <v>249</v>
      </c>
      <c r="B62">
        <v>61</v>
      </c>
      <c r="C62">
        <v>428.4</v>
      </c>
    </row>
    <row r="63" spans="1:3">
      <c r="A63" s="8" t="s">
        <v>14</v>
      </c>
      <c r="B63">
        <v>310</v>
      </c>
      <c r="C63">
        <v>434.9</v>
      </c>
    </row>
    <row r="64" spans="1:3" ht="16.2" customHeight="1">
      <c r="A64" s="8" t="s">
        <v>68</v>
      </c>
      <c r="B64">
        <v>44</v>
      </c>
      <c r="C64">
        <v>450.2</v>
      </c>
    </row>
    <row r="65" spans="1:3" ht="15.6" customHeight="1">
      <c r="A65" s="8" t="s">
        <v>463</v>
      </c>
      <c r="B65">
        <v>45</v>
      </c>
      <c r="C65">
        <v>450.5</v>
      </c>
    </row>
    <row r="66" spans="1:3">
      <c r="A66" s="8" t="s">
        <v>9</v>
      </c>
      <c r="B66">
        <v>367</v>
      </c>
      <c r="C66">
        <v>470.9</v>
      </c>
    </row>
    <row r="67" spans="1:3">
      <c r="A67" s="8" t="s">
        <v>20</v>
      </c>
      <c r="B67">
        <v>138</v>
      </c>
      <c r="C67">
        <v>481</v>
      </c>
    </row>
    <row r="68" spans="1:3">
      <c r="A68" s="8" t="s">
        <v>25</v>
      </c>
      <c r="B68">
        <v>114</v>
      </c>
      <c r="C68">
        <v>529.20000000000005</v>
      </c>
    </row>
    <row r="69" spans="1:3">
      <c r="A69" s="8" t="s">
        <v>59</v>
      </c>
      <c r="B69">
        <v>91</v>
      </c>
      <c r="C69">
        <v>514.9</v>
      </c>
    </row>
    <row r="70" spans="1:3">
      <c r="A70" s="8" t="s">
        <v>146</v>
      </c>
      <c r="B70">
        <v>92</v>
      </c>
      <c r="C70">
        <v>486</v>
      </c>
    </row>
    <row r="71" spans="1:3">
      <c r="A71" s="8" t="s">
        <v>313</v>
      </c>
      <c r="B71">
        <v>72</v>
      </c>
      <c r="C71">
        <v>460</v>
      </c>
    </row>
    <row r="72" spans="1:3" ht="15" customHeight="1">
      <c r="A72" s="8" t="s">
        <v>38</v>
      </c>
      <c r="B72">
        <v>92</v>
      </c>
      <c r="C72">
        <v>564.70000000000005</v>
      </c>
    </row>
    <row r="73" spans="1:3" ht="15" customHeight="1">
      <c r="A73" s="8" t="s">
        <v>361</v>
      </c>
      <c r="B73">
        <v>78</v>
      </c>
      <c r="C73">
        <v>657.7</v>
      </c>
    </row>
    <row r="74" spans="1:3">
      <c r="A74" s="8" t="s">
        <v>8</v>
      </c>
      <c r="C74">
        <v>142.69999999999999</v>
      </c>
    </row>
    <row r="75" spans="1:3" ht="16.8" customHeight="1">
      <c r="A75" s="8" t="s">
        <v>134</v>
      </c>
      <c r="B75">
        <v>10</v>
      </c>
      <c r="C75">
        <v>425.5</v>
      </c>
    </row>
    <row r="76" spans="1:3">
      <c r="A76" s="8" t="s">
        <v>47</v>
      </c>
      <c r="B76">
        <v>862</v>
      </c>
      <c r="C76">
        <v>59</v>
      </c>
    </row>
    <row r="77" spans="1:3">
      <c r="A77" s="8" t="s">
        <v>28</v>
      </c>
      <c r="B77">
        <v>48</v>
      </c>
      <c r="C77">
        <v>176.4</v>
      </c>
    </row>
    <row r="78" spans="1:3">
      <c r="A78" s="8" t="s">
        <v>63</v>
      </c>
      <c r="B78">
        <v>11</v>
      </c>
      <c r="C78">
        <v>196.8</v>
      </c>
    </row>
    <row r="79" spans="1:3">
      <c r="A79" s="8" t="s">
        <v>469</v>
      </c>
      <c r="B79">
        <v>13</v>
      </c>
      <c r="C79">
        <v>174.9</v>
      </c>
    </row>
    <row r="80" spans="1:3">
      <c r="A80" s="8" t="s">
        <v>6</v>
      </c>
      <c r="B80">
        <v>75</v>
      </c>
      <c r="C80">
        <v>262.8</v>
      </c>
    </row>
    <row r="81" spans="1:3">
      <c r="A81" s="8" t="s">
        <v>42</v>
      </c>
      <c r="B81">
        <v>344</v>
      </c>
      <c r="C81">
        <v>126.6</v>
      </c>
    </row>
    <row r="82" spans="1:3">
      <c r="A82" s="8" t="s">
        <v>24</v>
      </c>
      <c r="B82">
        <v>1447</v>
      </c>
      <c r="C82">
        <v>93.9</v>
      </c>
    </row>
    <row r="83" spans="1:3">
      <c r="A83" s="8" t="s">
        <v>8</v>
      </c>
      <c r="B83">
        <v>882</v>
      </c>
      <c r="C83">
        <v>142.69999999999999</v>
      </c>
    </row>
    <row r="84" spans="1:3" ht="14.4" customHeight="1">
      <c r="A84" s="8" t="s">
        <v>343</v>
      </c>
      <c r="B84">
        <v>245</v>
      </c>
      <c r="C84">
        <v>150.4</v>
      </c>
    </row>
    <row r="85" spans="1:3">
      <c r="A85" s="8" t="s">
        <v>464</v>
      </c>
      <c r="B85">
        <v>3155</v>
      </c>
      <c r="C85">
        <v>145.5</v>
      </c>
    </row>
    <row r="86" spans="1:3">
      <c r="A86" s="8" t="s">
        <v>10</v>
      </c>
      <c r="C86">
        <v>264.2</v>
      </c>
    </row>
    <row r="87" spans="1:3">
      <c r="A87" s="8" t="s">
        <v>465</v>
      </c>
      <c r="C87">
        <v>148.5</v>
      </c>
    </row>
    <row r="88" spans="1:3">
      <c r="A88" s="8" t="s">
        <v>208</v>
      </c>
      <c r="C88">
        <v>222.8</v>
      </c>
    </row>
    <row r="89" spans="1:3">
      <c r="A89" s="8" t="s">
        <v>44</v>
      </c>
      <c r="C89">
        <v>241.1</v>
      </c>
    </row>
    <row r="90" spans="1:3">
      <c r="A90" s="8" t="s">
        <v>466</v>
      </c>
      <c r="C90">
        <v>222.5</v>
      </c>
    </row>
    <row r="91" spans="1:3">
      <c r="A91" s="8" t="s">
        <v>37</v>
      </c>
      <c r="C91">
        <v>282.5</v>
      </c>
    </row>
    <row r="92" spans="1:3">
      <c r="A92" s="8" t="s">
        <v>457</v>
      </c>
      <c r="C92">
        <v>388</v>
      </c>
    </row>
    <row r="93" spans="1:3">
      <c r="A93" s="8" t="s">
        <v>321</v>
      </c>
      <c r="C93">
        <v>72.400000000000006</v>
      </c>
    </row>
    <row r="94" spans="1:3">
      <c r="A94" s="8" t="s">
        <v>69</v>
      </c>
      <c r="C94">
        <v>110.1</v>
      </c>
    </row>
    <row r="95" spans="1:3">
      <c r="A95" s="8" t="s">
        <v>344</v>
      </c>
      <c r="C95">
        <v>27.7</v>
      </c>
    </row>
    <row r="96" spans="1:3">
      <c r="A96" s="8" t="s">
        <v>341</v>
      </c>
      <c r="C96">
        <v>50.1</v>
      </c>
    </row>
    <row r="97" spans="1:3">
      <c r="A97" s="8" t="s">
        <v>327</v>
      </c>
      <c r="C97">
        <v>47.3</v>
      </c>
    </row>
    <row r="98" spans="1:3">
      <c r="A98" s="8" t="s">
        <v>47</v>
      </c>
      <c r="B98" s="8"/>
      <c r="C98">
        <v>59.1</v>
      </c>
    </row>
    <row r="99" spans="1:3">
      <c r="A99" s="8" t="s">
        <v>24</v>
      </c>
      <c r="B99" s="8"/>
      <c r="C99">
        <v>93.9</v>
      </c>
    </row>
    <row r="100" spans="1:3">
      <c r="A100" s="8" t="s">
        <v>8</v>
      </c>
      <c r="B100" s="8"/>
      <c r="C100">
        <v>142.69999999999999</v>
      </c>
    </row>
    <row r="101" spans="1:3">
      <c r="A101" s="8" t="s">
        <v>42</v>
      </c>
      <c r="B101" s="8"/>
      <c r="C101">
        <v>126.6</v>
      </c>
    </row>
    <row r="102" spans="1:3">
      <c r="A102" s="13" t="s">
        <v>343</v>
      </c>
      <c r="B102" s="8"/>
      <c r="C102">
        <v>150.4</v>
      </c>
    </row>
    <row r="103" spans="1:3">
      <c r="A103" s="8" t="s">
        <v>461</v>
      </c>
      <c r="B103" s="8"/>
      <c r="C103">
        <v>473</v>
      </c>
    </row>
    <row r="104" spans="1:3">
      <c r="A104" s="8" t="s">
        <v>229</v>
      </c>
      <c r="B104" s="8"/>
    </row>
    <row r="105" spans="1:3">
      <c r="A105" s="8" t="s">
        <v>52</v>
      </c>
      <c r="B105" s="8"/>
    </row>
    <row r="106" spans="1:3">
      <c r="A106" s="8" t="s">
        <v>56</v>
      </c>
      <c r="B106" s="8"/>
      <c r="C106">
        <v>184</v>
      </c>
    </row>
    <row r="107" spans="1:3" ht="18" customHeight="1">
      <c r="A107" s="8" t="s">
        <v>467</v>
      </c>
      <c r="B107" s="8"/>
      <c r="C107">
        <v>125.5</v>
      </c>
    </row>
  </sheetData>
  <conditionalFormatting sqref="A13">
    <cfRule type="duplicateValues" dxfId="3" priority="2"/>
  </conditionalFormatting>
  <conditionalFormatting sqref="A2:A107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802F-62F2-41F4-9804-94E54659368D}">
  <sheetPr codeName="Sheet10"/>
  <dimension ref="A1:AK276"/>
  <sheetViews>
    <sheetView topLeftCell="S1" zoomScaleNormal="100" workbookViewId="0">
      <selection activeCell="AE17" sqref="AE17"/>
    </sheetView>
  </sheetViews>
  <sheetFormatPr defaultRowHeight="14.4"/>
  <cols>
    <col min="1" max="1" width="21.109375" bestFit="1" customWidth="1"/>
    <col min="2" max="2" width="10.33203125" customWidth="1"/>
    <col min="3" max="4" width="0" hidden="1" customWidth="1"/>
    <col min="6" max="6" width="31.44140625" bestFit="1" customWidth="1"/>
    <col min="7" max="7" width="31.44140625" hidden="1" customWidth="1"/>
    <col min="8" max="8" width="17.44140625" hidden="1" customWidth="1"/>
    <col min="9" max="9" width="13.109375" hidden="1" customWidth="1"/>
    <col min="10" max="11" width="17.44140625" customWidth="1"/>
    <col min="12" max="12" width="8.88671875" customWidth="1"/>
    <col min="13" max="13" width="15.33203125" customWidth="1"/>
    <col min="14" max="14" width="14.33203125" customWidth="1"/>
    <col min="15" max="15" width="13.6640625" customWidth="1"/>
    <col min="16" max="16" width="21.5546875" bestFit="1" customWidth="1"/>
    <col min="17" max="20" width="21.5546875" customWidth="1"/>
    <col min="21" max="21" width="14.77734375" hidden="1" customWidth="1"/>
    <col min="22" max="22" width="16" hidden="1" customWidth="1"/>
    <col min="23" max="23" width="15" hidden="1" customWidth="1"/>
    <col min="24" max="24" width="18.109375" hidden="1" customWidth="1"/>
    <col min="25" max="26" width="15.109375" hidden="1" customWidth="1"/>
    <col min="27" max="27" width="12.44140625" hidden="1" customWidth="1"/>
    <col min="28" max="28" width="12.77734375" hidden="1" customWidth="1"/>
    <col min="29" max="29" width="14.88671875" hidden="1" customWidth="1"/>
    <col min="30" max="30" width="20.88671875" customWidth="1"/>
    <col min="31" max="32" width="22.77734375" customWidth="1"/>
    <col min="33" max="33" width="22.77734375" bestFit="1" customWidth="1"/>
    <col min="34" max="34" width="22.77734375" customWidth="1"/>
    <col min="35" max="35" width="22.77734375" hidden="1" customWidth="1"/>
    <col min="36" max="36" width="22.77734375" customWidth="1"/>
    <col min="37" max="37" width="17.88671875" bestFit="1" customWidth="1"/>
  </cols>
  <sheetData>
    <row r="1" spans="1:37" ht="18" customHeight="1">
      <c r="A1" s="4" t="s">
        <v>293</v>
      </c>
      <c r="B1" s="4" t="s">
        <v>374</v>
      </c>
      <c r="C1" s="4"/>
      <c r="D1" s="4"/>
      <c r="E1" s="4" t="s">
        <v>393</v>
      </c>
      <c r="F1" s="4" t="s">
        <v>292</v>
      </c>
      <c r="G1" s="4" t="s">
        <v>427</v>
      </c>
      <c r="H1" s="4" t="s">
        <v>294</v>
      </c>
      <c r="I1" s="4" t="s">
        <v>295</v>
      </c>
      <c r="J1" s="4" t="s">
        <v>296</v>
      </c>
      <c r="K1" s="4"/>
      <c r="L1" s="4" t="s">
        <v>297</v>
      </c>
      <c r="M1" s="4" t="s">
        <v>298</v>
      </c>
      <c r="N1" s="4" t="s">
        <v>299</v>
      </c>
      <c r="O1" s="4" t="s">
        <v>300</v>
      </c>
      <c r="P1" s="4" t="s">
        <v>394</v>
      </c>
      <c r="Q1" s="4" t="s">
        <v>417</v>
      </c>
      <c r="R1" s="4"/>
      <c r="S1" s="4" t="s">
        <v>418</v>
      </c>
      <c r="T1" s="4" t="s">
        <v>421</v>
      </c>
      <c r="U1" s="4" t="s">
        <v>283</v>
      </c>
      <c r="V1" s="4" t="s">
        <v>282</v>
      </c>
      <c r="W1" s="4" t="s">
        <v>285</v>
      </c>
      <c r="X1" s="4" t="s">
        <v>286</v>
      </c>
      <c r="Y1" s="4" t="s">
        <v>390</v>
      </c>
      <c r="Z1" s="4" t="s">
        <v>408</v>
      </c>
      <c r="AA1" s="4" t="s">
        <v>288</v>
      </c>
      <c r="AB1" s="4" t="s">
        <v>392</v>
      </c>
      <c r="AC1" s="4" t="s">
        <v>420</v>
      </c>
      <c r="AD1" s="4" t="s">
        <v>372</v>
      </c>
      <c r="AE1" s="4" t="s">
        <v>373</v>
      </c>
      <c r="AF1" s="4" t="s">
        <v>367</v>
      </c>
      <c r="AG1" s="4" t="s">
        <v>302</v>
      </c>
      <c r="AH1" s="4" t="s">
        <v>428</v>
      </c>
      <c r="AI1" s="4" t="s">
        <v>391</v>
      </c>
      <c r="AJ1" s="4" t="s">
        <v>303</v>
      </c>
      <c r="AK1" s="4" t="s">
        <v>271</v>
      </c>
    </row>
    <row r="2" spans="1:37" ht="15.6">
      <c r="A2" s="5" t="s">
        <v>293</v>
      </c>
      <c r="E2" s="1">
        <v>14</v>
      </c>
      <c r="F2" s="1" t="s">
        <v>0</v>
      </c>
      <c r="G2" s="1" t="s">
        <v>419</v>
      </c>
      <c r="H2" s="1">
        <v>197090</v>
      </c>
      <c r="I2" s="1">
        <v>7000</v>
      </c>
      <c r="J2" s="1">
        <v>3500</v>
      </c>
      <c r="K2" s="1"/>
      <c r="L2" s="1">
        <v>2901</v>
      </c>
      <c r="M2" s="1">
        <v>71530</v>
      </c>
      <c r="N2" s="1">
        <v>200</v>
      </c>
      <c r="O2" s="1"/>
      <c r="P2" t="s">
        <v>419</v>
      </c>
      <c r="Q2">
        <v>23850</v>
      </c>
      <c r="U2" s="6" cm="1">
        <f t="array" ref="U2">Table2[server charge]*copy!AG2/100</f>
        <v>415.11024052478132</v>
      </c>
      <c r="V2" s="6" cm="1">
        <f t="array" ref="V2">Table2[DT roll charge]*copy!AG2/100</f>
        <v>1057.5763597849855</v>
      </c>
      <c r="W2" s="6" cm="1">
        <f t="array" ref="W2">Table2[sms charge]*copy!AG2/100</f>
        <v>975.50906523323613</v>
      </c>
      <c r="X2" s="6" cm="1">
        <f t="array" ref="X2">Table2[shipment sack]*copy!AG2/100</f>
        <v>1072.3681213556852</v>
      </c>
      <c r="Y2" s="6" cm="1">
        <f t="array" ref="Y2">Table2[tape charge]*copy!AG2/100</f>
        <v>83.022048104956269</v>
      </c>
      <c r="Z2" s="6">
        <v>87.173150510204081</v>
      </c>
      <c r="AA2" s="6">
        <v>80.94649690233237</v>
      </c>
      <c r="AB2" s="6">
        <v>27.265824298469386</v>
      </c>
      <c r="AC2">
        <v>1443.5458614249271</v>
      </c>
      <c r="AD2" cm="1">
        <f t="array" ref="AD2:AD276">VLOOKUP(F2:F276,[1]Sheet!$B$3:$H$349,7,FALSE)</f>
        <v>1098</v>
      </c>
      <c r="AE2" cm="1">
        <f t="array" ref="AE2:AE276">IFERROR(VLOOKUP(F2:F276,[1]Sheet!$B$3:$F$349,5,FALSE)," ")</f>
        <v>150</v>
      </c>
      <c r="AF2">
        <v>1215</v>
      </c>
      <c r="AG2">
        <v>0.69185040087463556</v>
      </c>
      <c r="AI2" cm="1">
        <f t="array" ref="AI2:AI276">VLOOKUP(E2:E276,'[2]all in one'!$A$2:$D$330,3,FALSE)</f>
        <v>1268.5</v>
      </c>
    </row>
    <row r="3" spans="1:37">
      <c r="A3" t="s">
        <v>0</v>
      </c>
      <c r="B3" t="s">
        <v>374</v>
      </c>
      <c r="C3">
        <v>14</v>
      </c>
      <c r="D3">
        <v>28</v>
      </c>
      <c r="E3" s="1">
        <v>208</v>
      </c>
      <c r="F3" s="1" t="s">
        <v>71</v>
      </c>
      <c r="G3" s="1" t="s">
        <v>419</v>
      </c>
      <c r="H3" s="1"/>
      <c r="I3" s="1"/>
      <c r="J3" s="1" t="s">
        <v>419</v>
      </c>
      <c r="K3" s="1"/>
      <c r="L3" s="1"/>
      <c r="M3" s="1">
        <v>13920</v>
      </c>
      <c r="N3" s="1" t="s">
        <v>419</v>
      </c>
      <c r="O3" s="1"/>
      <c r="P3" t="s">
        <v>419</v>
      </c>
      <c r="Q3" t="s">
        <v>419</v>
      </c>
      <c r="U3" s="6" cm="1">
        <f t="array" ref="U3">Table2[server charge]*copy!AG3/100</f>
        <v>71.064139941690968</v>
      </c>
      <c r="V3" s="6" cm="1">
        <f t="array" ref="V3">Table2[DT roll charge]*copy!AG3/100</f>
        <v>181.05010932944606</v>
      </c>
      <c r="W3" s="6" cm="1">
        <f t="array" ref="W3">Table2[sms charge]*copy!AG3/100</f>
        <v>167.00072886297377</v>
      </c>
      <c r="X3" s="6" cm="1">
        <f t="array" ref="X3">Table2[shipment sack]*copy!AG3/100</f>
        <v>183.58236151603498</v>
      </c>
      <c r="Y3" s="6" cm="1">
        <f t="array" ref="Y3">Table2[tape charge]*copy!AG3/100</f>
        <v>14.212827988338192</v>
      </c>
      <c r="Z3" s="6">
        <v>14.923469387755102</v>
      </c>
      <c r="AA3" s="6">
        <v>13.857507288629739</v>
      </c>
      <c r="AB3" s="6">
        <v>4.6677295918367347</v>
      </c>
      <c r="AC3">
        <v>247.12554664723032</v>
      </c>
      <c r="AD3">
        <v>187</v>
      </c>
      <c r="AE3">
        <v>35</v>
      </c>
      <c r="AF3">
        <v>208</v>
      </c>
      <c r="AG3">
        <v>0.1184402332361516</v>
      </c>
      <c r="AI3">
        <v>213</v>
      </c>
    </row>
    <row r="4" spans="1:37">
      <c r="B4" t="s">
        <v>374</v>
      </c>
      <c r="D4">
        <v>28</v>
      </c>
      <c r="E4" s="1">
        <v>180</v>
      </c>
      <c r="F4" s="1" t="s">
        <v>72</v>
      </c>
      <c r="G4" s="1" t="s">
        <v>419</v>
      </c>
      <c r="H4" s="1">
        <v>1100</v>
      </c>
      <c r="I4" s="1"/>
      <c r="J4" s="1" t="s">
        <v>419</v>
      </c>
      <c r="K4" s="1"/>
      <c r="L4" s="1">
        <v>300</v>
      </c>
      <c r="M4" s="1">
        <v>12340</v>
      </c>
      <c r="N4" s="1" t="s">
        <v>419</v>
      </c>
      <c r="O4" s="1"/>
      <c r="P4" t="s">
        <v>419</v>
      </c>
      <c r="Q4" t="s">
        <v>419</v>
      </c>
      <c r="U4" s="6" cm="1">
        <f t="array" ref="U4">Table2[server charge]*copy!AG4/100</f>
        <v>60.131195335276963</v>
      </c>
      <c r="V4" s="6" cm="1">
        <f t="array" ref="V4">Table2[DT roll charge]*copy!AG4/100</f>
        <v>153.19624635568513</v>
      </c>
      <c r="W4" s="6" cm="1">
        <f t="array" ref="W4">Table2[sms charge]*copy!AG4/100</f>
        <v>141.30830903790087</v>
      </c>
      <c r="X4" s="6" cm="1">
        <f t="array" ref="X4">Table2[shipment sack]*copy!AG4/100</f>
        <v>155.33892128279882</v>
      </c>
      <c r="Y4" s="6" cm="1">
        <f t="array" ref="Y4">Table2[tape charge]*copy!AG4/100</f>
        <v>12.026239067055394</v>
      </c>
      <c r="Z4" s="6">
        <v>12.627551020408164</v>
      </c>
      <c r="AA4" s="6">
        <v>11.725583090379009</v>
      </c>
      <c r="AB4" s="6">
        <v>3.9496173469387754</v>
      </c>
      <c r="AC4">
        <v>209.10623177842564</v>
      </c>
      <c r="AD4">
        <v>152</v>
      </c>
      <c r="AE4">
        <v>35</v>
      </c>
      <c r="AF4">
        <v>176</v>
      </c>
      <c r="AG4">
        <v>0.10021865889212828</v>
      </c>
      <c r="AI4">
        <v>177.5</v>
      </c>
    </row>
    <row r="5" spans="1:37">
      <c r="B5" t="s">
        <v>374</v>
      </c>
      <c r="D5">
        <v>28</v>
      </c>
      <c r="E5" s="1">
        <v>181</v>
      </c>
      <c r="F5" s="1" t="s">
        <v>73</v>
      </c>
      <c r="G5" s="1" t="s">
        <v>419</v>
      </c>
      <c r="H5" s="1">
        <v>1100</v>
      </c>
      <c r="I5" s="1"/>
      <c r="J5" s="1" t="s">
        <v>419</v>
      </c>
      <c r="K5" s="1"/>
      <c r="L5" s="1">
        <v>500</v>
      </c>
      <c r="M5" s="1">
        <v>32850</v>
      </c>
      <c r="N5" s="1" t="s">
        <v>419</v>
      </c>
      <c r="O5" s="1"/>
      <c r="P5" t="s">
        <v>419</v>
      </c>
      <c r="Q5" t="s">
        <v>419</v>
      </c>
      <c r="U5" s="6" cm="1">
        <f t="array" ref="U5">Table2[server charge]*copy!AG5/100</f>
        <v>134.61188046647231</v>
      </c>
      <c r="V5" s="6" cm="1">
        <f t="array" ref="V5">Table2[DT roll charge]*copy!AG5/100</f>
        <v>342.95068786443147</v>
      </c>
      <c r="W5" s="6" cm="1">
        <f t="array" ref="W5">Table2[sms charge]*copy!AG5/100</f>
        <v>316.33791909620993</v>
      </c>
      <c r="X5" s="6" cm="1">
        <f t="array" ref="X5">Table2[shipment sack]*copy!AG5/100</f>
        <v>347.74735787172011</v>
      </c>
      <c r="Y5" s="6" cm="1">
        <f t="array" ref="Y5">Table2[tape charge]*copy!AG5/100</f>
        <v>26.92237609329446</v>
      </c>
      <c r="Z5" s="6">
        <v>28.268494897959179</v>
      </c>
      <c r="AA5" s="6">
        <v>26.2493166909621</v>
      </c>
      <c r="AB5" s="6">
        <v>8.841757015306122</v>
      </c>
      <c r="AC5">
        <v>468.11281432215742</v>
      </c>
      <c r="AD5">
        <v>338</v>
      </c>
      <c r="AE5">
        <v>62</v>
      </c>
      <c r="AF5">
        <v>394</v>
      </c>
      <c r="AG5">
        <v>0.22435313411078717</v>
      </c>
      <c r="AI5">
        <v>404.5</v>
      </c>
    </row>
    <row r="6" spans="1:37">
      <c r="B6" t="s">
        <v>374</v>
      </c>
      <c r="D6">
        <v>28</v>
      </c>
      <c r="E6" s="1">
        <v>182</v>
      </c>
      <c r="F6" s="1" t="s">
        <v>74</v>
      </c>
      <c r="G6" s="1" t="s">
        <v>419</v>
      </c>
      <c r="H6" s="1">
        <v>1500</v>
      </c>
      <c r="I6" s="1"/>
      <c r="J6" s="1" t="s">
        <v>419</v>
      </c>
      <c r="K6" s="1"/>
      <c r="L6" s="1">
        <v>400</v>
      </c>
      <c r="M6" s="1">
        <v>21600</v>
      </c>
      <c r="N6" s="1" t="s">
        <v>419</v>
      </c>
      <c r="O6" s="1"/>
      <c r="P6" t="s">
        <v>419</v>
      </c>
      <c r="Q6" t="s">
        <v>419</v>
      </c>
      <c r="U6" s="6" cm="1">
        <f t="array" ref="U6">Table2[server charge]*copy!AG6/100</f>
        <v>83.022048104956284</v>
      </c>
      <c r="V6" s="6" cm="1">
        <f t="array" ref="V6">Table2[DT roll charge]*copy!AG6/100</f>
        <v>211.51527195699714</v>
      </c>
      <c r="W6" s="6" cm="1">
        <f t="array" ref="W6">Table2[sms charge]*copy!AG6/100</f>
        <v>195.10181304664727</v>
      </c>
      <c r="X6" s="6" cm="1">
        <f t="array" ref="X6">Table2[shipment sack]*copy!AG6/100</f>
        <v>214.47362427113706</v>
      </c>
      <c r="Y6" s="6" cm="1">
        <f t="array" ref="Y6">Table2[tape charge]*copy!AG6/100</f>
        <v>16.604409620991259</v>
      </c>
      <c r="Z6" s="6">
        <v>17.434630102040821</v>
      </c>
      <c r="AA6" s="6">
        <v>16.189299380466476</v>
      </c>
      <c r="AB6" s="6">
        <v>5.453164859693878</v>
      </c>
      <c r="AC6">
        <v>288.70917228498547</v>
      </c>
      <c r="AD6">
        <v>226</v>
      </c>
      <c r="AE6">
        <v>22</v>
      </c>
      <c r="AF6">
        <v>243</v>
      </c>
      <c r="AG6">
        <v>0.13837008017492713</v>
      </c>
      <c r="AI6">
        <v>250.5</v>
      </c>
    </row>
    <row r="7" spans="1:37">
      <c r="B7" t="s">
        <v>374</v>
      </c>
      <c r="D7">
        <v>28</v>
      </c>
      <c r="E7" s="1">
        <v>277</v>
      </c>
      <c r="F7" s="1" t="s">
        <v>76</v>
      </c>
      <c r="G7" s="1" t="s">
        <v>419</v>
      </c>
      <c r="H7" s="1"/>
      <c r="I7" s="1"/>
      <c r="J7" s="1" t="s">
        <v>419</v>
      </c>
      <c r="K7" s="1"/>
      <c r="L7" s="1"/>
      <c r="M7" s="1">
        <v>7450</v>
      </c>
      <c r="N7" s="1" t="s">
        <v>419</v>
      </c>
      <c r="O7" s="1"/>
      <c r="P7" t="s">
        <v>419</v>
      </c>
      <c r="Q7" t="s">
        <v>419</v>
      </c>
      <c r="U7" s="6" cm="1">
        <f t="array" ref="U7">Table2[server charge]*copy!AG7/100</f>
        <v>40.656887755102041</v>
      </c>
      <c r="V7" s="6" cm="1">
        <f t="array" ref="V7">Table2[DT roll charge]*copy!AG7/100</f>
        <v>103.58155293367346</v>
      </c>
      <c r="W7" s="6" cm="1">
        <f t="array" ref="W7">Table2[sms charge]*copy!AG7/100</f>
        <v>95.54368622448979</v>
      </c>
      <c r="X7" s="6" cm="1">
        <f t="array" ref="X7">Table2[shipment sack]*copy!AG7/100</f>
        <v>105.03029336734693</v>
      </c>
      <c r="Y7" s="6" cm="1">
        <f t="array" ref="Y7">Table2[tape charge]*copy!AG7/100</f>
        <v>8.1313775510204067</v>
      </c>
      <c r="Z7" s="6">
        <v>8.537946428571427</v>
      </c>
      <c r="AA7" s="6">
        <v>7.9280931122448974</v>
      </c>
      <c r="AB7" s="6">
        <v>2.6704799107142856</v>
      </c>
      <c r="AC7">
        <v>141.38432716836735</v>
      </c>
      <c r="AD7">
        <v>101</v>
      </c>
      <c r="AE7">
        <v>17</v>
      </c>
      <c r="AF7">
        <v>119</v>
      </c>
      <c r="AG7">
        <v>6.7761479591836732E-2</v>
      </c>
      <c r="AI7">
        <v>123.5</v>
      </c>
    </row>
    <row r="8" spans="1:37">
      <c r="B8" t="s">
        <v>374</v>
      </c>
      <c r="D8">
        <v>28</v>
      </c>
      <c r="E8" s="1">
        <v>322</v>
      </c>
      <c r="F8" s="1" t="s">
        <v>77</v>
      </c>
      <c r="G8" s="1" t="s">
        <v>419</v>
      </c>
      <c r="H8" s="1"/>
      <c r="I8" s="1"/>
      <c r="J8" s="1" t="s">
        <v>419</v>
      </c>
      <c r="K8" s="1"/>
      <c r="L8" s="1">
        <v>300</v>
      </c>
      <c r="M8" s="1">
        <v>8560</v>
      </c>
      <c r="N8" s="1" t="s">
        <v>419</v>
      </c>
      <c r="O8" s="1"/>
      <c r="P8" t="s">
        <v>419</v>
      </c>
      <c r="Q8" t="s">
        <v>419</v>
      </c>
      <c r="U8" s="6" cm="1">
        <f t="array" ref="U8">Table2[server charge]*copy!AG8/100</f>
        <v>46.806669096209909</v>
      </c>
      <c r="V8" s="6" cm="1">
        <f t="array" ref="V8">Table2[DT roll charge]*copy!AG8/100</f>
        <v>119.24935085641398</v>
      </c>
      <c r="W8" s="6" cm="1">
        <f t="array" ref="W8">Table2[sms charge]*copy!AG8/100</f>
        <v>109.99567237609328</v>
      </c>
      <c r="X8" s="6" cm="1">
        <f t="array" ref="X8">Table2[shipment sack]*copy!AG8/100</f>
        <v>120.91722849854226</v>
      </c>
      <c r="Y8" s="6" cm="1">
        <f t="array" ref="Y8">Table2[tape charge]*copy!AG8/100</f>
        <v>9.3613338192419828</v>
      </c>
      <c r="Z8" s="6">
        <v>9.8294005102040813</v>
      </c>
      <c r="AA8" s="6">
        <v>9.1273004737609327</v>
      </c>
      <c r="AB8" s="6">
        <v>3.0744180484693873</v>
      </c>
      <c r="AC8">
        <v>162.77019178206996</v>
      </c>
      <c r="AD8">
        <v>106</v>
      </c>
      <c r="AE8">
        <v>33</v>
      </c>
      <c r="AF8">
        <v>137</v>
      </c>
      <c r="AG8">
        <v>7.801111516034985E-2</v>
      </c>
      <c r="AI8">
        <v>146.5</v>
      </c>
    </row>
    <row r="9" spans="1:37">
      <c r="B9" t="s">
        <v>374</v>
      </c>
      <c r="D9">
        <v>28</v>
      </c>
      <c r="E9" s="1">
        <v>324</v>
      </c>
      <c r="F9" s="1" t="s">
        <v>78</v>
      </c>
      <c r="G9" s="1" t="s">
        <v>419</v>
      </c>
      <c r="H9" s="1"/>
      <c r="I9" s="1"/>
      <c r="J9" s="1" t="s">
        <v>419</v>
      </c>
      <c r="K9" s="1"/>
      <c r="L9" s="1">
        <v>300</v>
      </c>
      <c r="M9" s="1">
        <v>4200</v>
      </c>
      <c r="N9" s="1" t="s">
        <v>419</v>
      </c>
      <c r="O9" s="3"/>
      <c r="P9" t="s">
        <v>419</v>
      </c>
      <c r="Q9" t="s">
        <v>419</v>
      </c>
      <c r="U9" s="6" cm="1">
        <f t="array" ref="U9">Table2[server charge]*copy!AG9/100</f>
        <v>19.815962099125365</v>
      </c>
      <c r="V9" s="6" cm="1">
        <f t="array" ref="V9">Table2[DT roll charge]*copy!AG9/100</f>
        <v>50.48512663994169</v>
      </c>
      <c r="W9" s="6" cm="1">
        <f t="array" ref="W9">Table2[sms charge]*copy!AG9/100</f>
        <v>46.567510932944607</v>
      </c>
      <c r="X9" s="6" cm="1">
        <f t="array" ref="X9">Table2[shipment sack]*copy!AG9/100</f>
        <v>51.191235422740519</v>
      </c>
      <c r="Y9" s="6" cm="1">
        <f t="array" ref="Y9">Table2[tape charge]*copy!AG9/100</f>
        <v>3.9631924198250728</v>
      </c>
      <c r="Z9" s="6">
        <v>4.1613520408163263</v>
      </c>
      <c r="AA9" s="6">
        <v>3.8641126093294456</v>
      </c>
      <c r="AB9" s="6">
        <v>1.3015784438775508</v>
      </c>
      <c r="AC9">
        <v>68.910008199708443</v>
      </c>
      <c r="AD9">
        <v>45</v>
      </c>
      <c r="AE9">
        <v>14</v>
      </c>
      <c r="AF9">
        <v>58</v>
      </c>
      <c r="AG9">
        <v>3.3026603498542272E-2</v>
      </c>
      <c r="AI9">
        <v>58</v>
      </c>
    </row>
    <row r="10" spans="1:37" ht="15.6">
      <c r="A10" s="5" t="s">
        <v>293</v>
      </c>
      <c r="E10">
        <v>15</v>
      </c>
      <c r="F10" t="s">
        <v>1</v>
      </c>
      <c r="G10" t="s">
        <v>419</v>
      </c>
      <c r="H10">
        <v>96250</v>
      </c>
      <c r="J10">
        <v>630</v>
      </c>
      <c r="L10">
        <v>681</v>
      </c>
      <c r="M10">
        <v>73575</v>
      </c>
      <c r="N10" t="s">
        <v>419</v>
      </c>
      <c r="P10" t="s">
        <v>419</v>
      </c>
      <c r="Q10">
        <v>11450</v>
      </c>
      <c r="U10" s="6" cm="1">
        <f t="array" ref="U10">Table2[server charge]*copy!AG10/100</f>
        <v>424.6765670553936</v>
      </c>
      <c r="V10" s="6" cm="1">
        <f t="array" ref="V10">Table2[DT roll charge]*copy!AG10/100</f>
        <v>1081.9484898870262</v>
      </c>
      <c r="W10" s="6" cm="1">
        <f t="array" ref="W10">Table2[sms charge]*copy!AG10/100</f>
        <v>997.98993258017492</v>
      </c>
      <c r="X10" s="6" cm="1">
        <f t="array" ref="X10">Table2[shipment sack]*copy!AG10/100</f>
        <v>1097.0811315597668</v>
      </c>
      <c r="Y10" s="6" cm="1">
        <f t="array" ref="Y10">Table2[tape charge]*copy!AG10/100</f>
        <v>84.93531341107871</v>
      </c>
      <c r="Z10" s="6">
        <v>89.182079081632651</v>
      </c>
      <c r="AA10" s="6">
        <v>82.811930575801767</v>
      </c>
      <c r="AB10" s="6">
        <v>27.894172512755105</v>
      </c>
      <c r="AC10">
        <v>1476.8127619351312</v>
      </c>
      <c r="AD10">
        <v>1133</v>
      </c>
      <c r="AE10">
        <v>153</v>
      </c>
      <c r="AF10">
        <v>1243</v>
      </c>
      <c r="AG10">
        <v>0.70779427842565601</v>
      </c>
      <c r="AI10">
        <v>1274</v>
      </c>
    </row>
    <row r="11" spans="1:37">
      <c r="A11" t="s">
        <v>1</v>
      </c>
      <c r="B11" t="s">
        <v>374</v>
      </c>
      <c r="C11">
        <v>15</v>
      </c>
      <c r="D11">
        <v>43</v>
      </c>
      <c r="E11">
        <v>51</v>
      </c>
      <c r="F11" t="s">
        <v>79</v>
      </c>
      <c r="G11" t="s">
        <v>419</v>
      </c>
      <c r="H11">
        <v>1100</v>
      </c>
      <c r="J11" t="s">
        <v>419</v>
      </c>
      <c r="L11">
        <v>400</v>
      </c>
      <c r="M11">
        <v>43030</v>
      </c>
      <c r="N11" t="s">
        <v>419</v>
      </c>
      <c r="P11" t="s">
        <v>419</v>
      </c>
      <c r="Q11" t="s">
        <v>419</v>
      </c>
      <c r="U11" s="6" cm="1">
        <f t="array" ref="U11">Table2[server charge]*copy!AG11/100</f>
        <v>166.38575072886297</v>
      </c>
      <c r="V11" s="6" cm="1">
        <f t="array" ref="V11">Table2[DT roll charge]*copy!AG11/100</f>
        <v>423.90097713192415</v>
      </c>
      <c r="W11" s="6" cm="1">
        <f t="array" ref="W11">Table2[sms charge]*copy!AG11/100</f>
        <v>391.00651421282799</v>
      </c>
      <c r="X11" s="6" cm="1">
        <f t="array" ref="X11">Table2[shipment sack]*copy!AG11/100</f>
        <v>429.82985604956264</v>
      </c>
      <c r="Y11" s="6" cm="1">
        <f t="array" ref="Y11">Table2[tape charge]*copy!AG11/100</f>
        <v>33.277150145772595</v>
      </c>
      <c r="Z11" s="6">
        <v>34.941007653061227</v>
      </c>
      <c r="AA11" s="6">
        <v>32.445221392128275</v>
      </c>
      <c r="AB11" s="6">
        <v>10.928770727040817</v>
      </c>
      <c r="AC11">
        <v>578.60644815962098</v>
      </c>
      <c r="AD11">
        <v>452</v>
      </c>
      <c r="AE11">
        <v>28</v>
      </c>
      <c r="AF11">
        <v>487</v>
      </c>
      <c r="AG11">
        <v>0.27730958454810495</v>
      </c>
      <c r="AI11">
        <v>497.5</v>
      </c>
    </row>
    <row r="12" spans="1:37">
      <c r="B12" t="s">
        <v>374</v>
      </c>
      <c r="D12">
        <v>43</v>
      </c>
      <c r="E12">
        <v>31</v>
      </c>
      <c r="F12" t="s">
        <v>80</v>
      </c>
      <c r="G12" t="s">
        <v>419</v>
      </c>
      <c r="H12">
        <v>1500</v>
      </c>
      <c r="J12" t="s">
        <v>419</v>
      </c>
      <c r="L12">
        <v>400</v>
      </c>
      <c r="M12">
        <v>40550</v>
      </c>
      <c r="N12" t="s">
        <v>419</v>
      </c>
      <c r="P12" t="s">
        <v>419</v>
      </c>
      <c r="Q12">
        <v>200</v>
      </c>
      <c r="U12" s="6" cm="1">
        <f t="array" ref="U12">Table2[server charge]*copy!AG12/100</f>
        <v>180.05193148688045</v>
      </c>
      <c r="V12" s="6" cm="1">
        <f t="array" ref="V12">Table2[DT roll charge]*copy!AG12/100</f>
        <v>458.71830584912533</v>
      </c>
      <c r="W12" s="6" cm="1">
        <f t="array" ref="W12">Table2[sms charge]*copy!AG12/100</f>
        <v>423.12203899416903</v>
      </c>
      <c r="X12" s="6" cm="1">
        <f t="array" ref="X12">Table2[shipment sack]*copy!AG12/100</f>
        <v>465.13415634110788</v>
      </c>
      <c r="Y12" s="6" cm="1">
        <f t="array" ref="Y12">Table2[tape charge]*copy!AG12/100</f>
        <v>36.010386297376087</v>
      </c>
      <c r="Z12" s="6">
        <v>37.810905612244895</v>
      </c>
      <c r="AA12" s="6">
        <v>35.11012663994169</v>
      </c>
      <c r="AB12" s="6">
        <v>11.826411033163264</v>
      </c>
      <c r="AC12">
        <v>626.13059174562682</v>
      </c>
      <c r="AD12">
        <v>504</v>
      </c>
      <c r="AE12">
        <v>109</v>
      </c>
      <c r="AF12">
        <v>527</v>
      </c>
      <c r="AG12">
        <v>0.30008655247813409</v>
      </c>
      <c r="AI12">
        <v>549</v>
      </c>
    </row>
    <row r="13" spans="1:37" ht="15.6">
      <c r="A13" s="5" t="s">
        <v>293</v>
      </c>
      <c r="E13">
        <v>16</v>
      </c>
      <c r="F13" t="s">
        <v>2</v>
      </c>
      <c r="G13" t="s">
        <v>419</v>
      </c>
      <c r="H13">
        <v>246288.25</v>
      </c>
      <c r="I13">
        <v>8000</v>
      </c>
      <c r="J13">
        <v>3550</v>
      </c>
      <c r="L13">
        <v>681</v>
      </c>
      <c r="M13">
        <v>87050</v>
      </c>
      <c r="N13" t="s">
        <v>419</v>
      </c>
      <c r="P13" t="s">
        <v>419</v>
      </c>
      <c r="Q13">
        <v>3510</v>
      </c>
      <c r="U13" s="6" cm="1">
        <f t="array" ref="U13">Table2[server charge]*copy!AG13/100</f>
        <v>551.43039358600583</v>
      </c>
      <c r="V13" s="6" cm="1">
        <f t="array" ref="V13">Table2[DT roll charge]*copy!AG13/100</f>
        <v>1404.8792137390669</v>
      </c>
      <c r="W13" s="6" cm="1">
        <f t="array" ref="W13">Table2[sms charge]*copy!AG13/100</f>
        <v>1295.8614249271136</v>
      </c>
      <c r="X13" s="6" cm="1">
        <f t="array" ref="X13">Table2[shipment sack]*copy!AG13/100</f>
        <v>1424.5285167638483</v>
      </c>
      <c r="Y13" s="6" cm="1">
        <f t="array" ref="Y13">Table2[tape charge]*copy!AG13/100</f>
        <v>110.28607871720116</v>
      </c>
      <c r="Z13" s="6">
        <v>115.80038265306122</v>
      </c>
      <c r="AA13" s="6">
        <v>107.52892674927114</v>
      </c>
      <c r="AB13" s="6">
        <v>36.219786352040813</v>
      </c>
      <c r="AC13">
        <v>1917.5991936953351</v>
      </c>
      <c r="AD13">
        <v>1385</v>
      </c>
      <c r="AE13">
        <v>232</v>
      </c>
      <c r="AF13">
        <v>1614</v>
      </c>
      <c r="AG13">
        <v>0.91905065597667635</v>
      </c>
      <c r="AI13">
        <v>1694</v>
      </c>
    </row>
    <row r="14" spans="1:37">
      <c r="A14" t="s">
        <v>2</v>
      </c>
      <c r="B14" t="s">
        <v>374</v>
      </c>
      <c r="C14">
        <v>16</v>
      </c>
      <c r="D14">
        <v>60</v>
      </c>
      <c r="E14">
        <v>224</v>
      </c>
      <c r="F14" t="s">
        <v>81</v>
      </c>
      <c r="G14" t="s">
        <v>419</v>
      </c>
      <c r="H14">
        <v>400</v>
      </c>
      <c r="J14" t="s">
        <v>419</v>
      </c>
      <c r="L14">
        <v>750</v>
      </c>
      <c r="M14">
        <v>16830</v>
      </c>
      <c r="N14" t="s">
        <v>419</v>
      </c>
      <c r="P14" t="s">
        <v>419</v>
      </c>
      <c r="Q14" t="s">
        <v>419</v>
      </c>
      <c r="U14" s="6" cm="1">
        <f t="array" ref="U14">Table2[server charge]*copy!AG14/100</f>
        <v>88.146865889212819</v>
      </c>
      <c r="V14" s="6" cm="1">
        <f t="array" ref="V14">Table2[DT roll charge]*copy!AG14/100</f>
        <v>224.57177022594752</v>
      </c>
      <c r="W14" s="6" cm="1">
        <f t="array" ref="W14">Table2[sms charge]*copy!AG14/100</f>
        <v>207.14513483965013</v>
      </c>
      <c r="X14" s="6" cm="1">
        <f t="array" ref="X14">Table2[shipment sack]*copy!AG14/100</f>
        <v>227.71273688046648</v>
      </c>
      <c r="Y14" s="6" cm="1">
        <f t="array" ref="Y14">Table2[tape charge]*copy!AG14/100</f>
        <v>17.629373177842567</v>
      </c>
      <c r="Z14" s="6">
        <v>18.510841836734691</v>
      </c>
      <c r="AA14" s="6">
        <v>17.188638848396501</v>
      </c>
      <c r="AB14" s="6">
        <v>5.7897799744897949</v>
      </c>
      <c r="AC14">
        <v>306.53072612973762</v>
      </c>
      <c r="AD14">
        <v>195</v>
      </c>
      <c r="AE14">
        <v>77</v>
      </c>
      <c r="AF14">
        <v>258</v>
      </c>
      <c r="AG14">
        <v>0.14691144314868804</v>
      </c>
      <c r="AI14">
        <v>261</v>
      </c>
    </row>
    <row r="15" spans="1:37">
      <c r="B15" t="s">
        <v>374</v>
      </c>
      <c r="D15">
        <v>60</v>
      </c>
      <c r="E15">
        <v>225</v>
      </c>
      <c r="F15" t="s">
        <v>82</v>
      </c>
      <c r="G15" t="s">
        <v>419</v>
      </c>
      <c r="J15" t="s">
        <v>419</v>
      </c>
      <c r="M15">
        <v>6050</v>
      </c>
      <c r="N15" t="s">
        <v>419</v>
      </c>
      <c r="P15" t="s">
        <v>419</v>
      </c>
      <c r="Q15" t="s">
        <v>419</v>
      </c>
      <c r="U15" s="6" cm="1">
        <f t="array" ref="U15">Table2[server charge]*copy!AG15/100</f>
        <v>24.257470845481048</v>
      </c>
      <c r="V15" s="6" cm="1">
        <f t="array" ref="V15">Table2[DT roll charge]*copy!AG15/100</f>
        <v>61.800758473032062</v>
      </c>
      <c r="W15" s="6" cm="1">
        <f t="array" ref="W15">Table2[sms charge]*copy!AG15/100</f>
        <v>57.00505648688047</v>
      </c>
      <c r="X15" s="6" cm="1">
        <f t="array" ref="X15">Table2[shipment sack]*copy!AG15/100</f>
        <v>62.665133017492707</v>
      </c>
      <c r="Y15" s="6" cm="1">
        <f t="array" ref="Y15">Table2[tape charge]*copy!AG15/100</f>
        <v>4.8514941690962097</v>
      </c>
      <c r="Z15" s="6">
        <v>5.0940688775510203</v>
      </c>
      <c r="AA15" s="6">
        <v>4.7302068148688043</v>
      </c>
      <c r="AB15" s="6">
        <v>1.5933115433673466</v>
      </c>
      <c r="AC15">
        <v>84.355354865160351</v>
      </c>
      <c r="AD15">
        <v>60</v>
      </c>
      <c r="AE15">
        <v>23</v>
      </c>
      <c r="AF15">
        <v>71</v>
      </c>
      <c r="AG15">
        <v>4.0429118075801747E-2</v>
      </c>
      <c r="AI15">
        <v>77.5</v>
      </c>
    </row>
    <row r="16" spans="1:37">
      <c r="B16" t="s">
        <v>374</v>
      </c>
      <c r="D16">
        <v>60</v>
      </c>
      <c r="E16">
        <v>262</v>
      </c>
      <c r="F16" t="s">
        <v>83</v>
      </c>
      <c r="G16" t="s">
        <v>419</v>
      </c>
      <c r="J16" t="s">
        <v>419</v>
      </c>
      <c r="L16">
        <v>350</v>
      </c>
      <c r="M16">
        <v>18960</v>
      </c>
      <c r="N16" t="s">
        <v>419</v>
      </c>
      <c r="P16" t="s">
        <v>419</v>
      </c>
      <c r="Q16" t="s">
        <v>419</v>
      </c>
      <c r="U16" s="6" cm="1">
        <f t="array" ref="U16">Table2[server charge]*copy!AG16/100</f>
        <v>90.196793002915456</v>
      </c>
      <c r="V16" s="6" cm="1">
        <f t="array" ref="V16">Table2[DT roll charge]*copy!AG16/100</f>
        <v>229.79436953352769</v>
      </c>
      <c r="W16" s="6" cm="1">
        <f t="array" ref="W16">Table2[sms charge]*copy!AG16/100</f>
        <v>211.96246355685128</v>
      </c>
      <c r="X16" s="6" cm="1">
        <f t="array" ref="X16">Table2[shipment sack]*copy!AG16/100</f>
        <v>233.00838192419826</v>
      </c>
      <c r="Y16" s="6" cm="1">
        <f t="array" ref="Y16">Table2[tape charge]*copy!AG16/100</f>
        <v>18.039358600583089</v>
      </c>
      <c r="Z16" s="6">
        <v>18.941326530612244</v>
      </c>
      <c r="AA16" s="6">
        <v>17.588374635568513</v>
      </c>
      <c r="AB16" s="6">
        <v>5.9244260204081627</v>
      </c>
      <c r="AC16">
        <v>313.65934766763849</v>
      </c>
      <c r="AD16">
        <v>217</v>
      </c>
      <c r="AE16">
        <v>42</v>
      </c>
      <c r="AF16">
        <v>264</v>
      </c>
      <c r="AG16">
        <v>0.15032798833819241</v>
      </c>
      <c r="AI16">
        <v>271</v>
      </c>
    </row>
    <row r="17" spans="1:35">
      <c r="B17" t="s">
        <v>374</v>
      </c>
      <c r="D17">
        <v>60</v>
      </c>
      <c r="E17">
        <v>46</v>
      </c>
      <c r="F17" t="s">
        <v>84</v>
      </c>
      <c r="G17" t="s">
        <v>419</v>
      </c>
      <c r="J17" t="s">
        <v>419</v>
      </c>
      <c r="M17">
        <v>30075</v>
      </c>
      <c r="N17" t="s">
        <v>419</v>
      </c>
      <c r="P17" t="s">
        <v>419</v>
      </c>
      <c r="Q17" t="s">
        <v>419</v>
      </c>
      <c r="U17" s="6" cm="1">
        <f t="array" ref="U17">Table2[server charge]*copy!AG17/100</f>
        <v>163.99416909620993</v>
      </c>
      <c r="V17" s="6" cm="1">
        <f t="array" ref="V17">Table2[DT roll charge]*copy!AG17/100</f>
        <v>417.80794460641403</v>
      </c>
      <c r="W17" s="6" cm="1">
        <f t="array" ref="W17">Table2[sms charge]*copy!AG17/100</f>
        <v>385.3862973760933</v>
      </c>
      <c r="X17" s="6" cm="1">
        <f t="array" ref="X17">Table2[shipment sack]*copy!AG17/100</f>
        <v>423.65160349854233</v>
      </c>
      <c r="Y17" s="6" cm="1">
        <f t="array" ref="Y17">Table2[tape charge]*copy!AG17/100</f>
        <v>32.798833819241985</v>
      </c>
      <c r="Z17" s="6">
        <v>34.438775510204081</v>
      </c>
      <c r="AA17" s="6">
        <v>31.978862973760933</v>
      </c>
      <c r="AB17" s="6">
        <v>10.771683673469388</v>
      </c>
      <c r="AC17">
        <v>570.28972303207001</v>
      </c>
      <c r="AD17">
        <v>426</v>
      </c>
      <c r="AE17">
        <v>76</v>
      </c>
      <c r="AF17">
        <v>480</v>
      </c>
      <c r="AG17">
        <v>0.27332361516034986</v>
      </c>
      <c r="AI17">
        <v>506.5</v>
      </c>
    </row>
    <row r="18" spans="1:35">
      <c r="B18" t="s">
        <v>374</v>
      </c>
      <c r="D18">
        <v>60</v>
      </c>
      <c r="E18">
        <v>219</v>
      </c>
      <c r="F18" t="s">
        <v>85</v>
      </c>
      <c r="G18" t="s">
        <v>419</v>
      </c>
      <c r="H18">
        <v>2800</v>
      </c>
      <c r="J18" t="s">
        <v>419</v>
      </c>
      <c r="L18">
        <v>350</v>
      </c>
      <c r="M18">
        <v>27250</v>
      </c>
      <c r="N18" t="s">
        <v>419</v>
      </c>
      <c r="P18" t="s">
        <v>419</v>
      </c>
      <c r="Q18">
        <v>100</v>
      </c>
      <c r="U18" s="6" cm="1">
        <f t="array" ref="U18">Table2[server charge]*copy!AG18/100</f>
        <v>120.60404518950439</v>
      </c>
      <c r="V18" s="6" cm="1">
        <f t="array" ref="V18">Table2[DT roll charge]*copy!AG18/100</f>
        <v>307.26292592930031</v>
      </c>
      <c r="W18" s="6" cm="1">
        <f t="array" ref="W18">Table2[sms charge]*copy!AG18/100</f>
        <v>283.41950619533532</v>
      </c>
      <c r="X18" s="6" cm="1">
        <f t="array" ref="X18">Table2[shipment sack]*copy!AG18/100</f>
        <v>311.56045007288634</v>
      </c>
      <c r="Y18" s="6" cm="1">
        <f t="array" ref="Y18">Table2[tape charge]*copy!AG18/100</f>
        <v>24.120809037900877</v>
      </c>
      <c r="Z18" s="6">
        <v>25.326849489795922</v>
      </c>
      <c r="AA18" s="6">
        <v>23.517788811953356</v>
      </c>
      <c r="AB18" s="6">
        <v>7.9216757015306136</v>
      </c>
      <c r="AC18">
        <v>419.40056714650149</v>
      </c>
      <c r="AD18">
        <v>297</v>
      </c>
      <c r="AE18">
        <v>73</v>
      </c>
      <c r="AF18">
        <v>353</v>
      </c>
      <c r="AG18">
        <v>0.20100674198250731</v>
      </c>
      <c r="AI18">
        <v>366.5</v>
      </c>
    </row>
    <row r="19" spans="1:35">
      <c r="B19" t="s">
        <v>374</v>
      </c>
      <c r="D19">
        <v>60</v>
      </c>
      <c r="E19">
        <v>222</v>
      </c>
      <c r="F19" t="s">
        <v>86</v>
      </c>
      <c r="G19" t="s">
        <v>419</v>
      </c>
      <c r="H19">
        <v>1150</v>
      </c>
      <c r="J19" t="s">
        <v>419</v>
      </c>
      <c r="L19">
        <v>631</v>
      </c>
      <c r="M19">
        <v>14800</v>
      </c>
      <c r="N19" t="s">
        <v>419</v>
      </c>
      <c r="P19" t="s">
        <v>419</v>
      </c>
      <c r="Q19" t="s">
        <v>419</v>
      </c>
      <c r="U19" s="6" cm="1">
        <f t="array" ref="U19">Table2[server charge]*copy!AG19/100</f>
        <v>63.547740524781339</v>
      </c>
      <c r="V19" s="6" cm="1">
        <f t="array" ref="V19">Table2[DT roll charge]*copy!AG19/100</f>
        <v>161.90057853498541</v>
      </c>
      <c r="W19" s="6" cm="1">
        <f t="array" ref="W19">Table2[sms charge]*copy!AG19/100</f>
        <v>149.33719023323613</v>
      </c>
      <c r="X19" s="6" cm="1">
        <f t="array" ref="X19">Table2[shipment sack]*copy!AG19/100</f>
        <v>164.1649963556851</v>
      </c>
      <c r="Y19" s="6" cm="1">
        <f t="array" ref="Y19">Table2[tape charge]*copy!AG19/100</f>
        <v>12.709548104956268</v>
      </c>
      <c r="Z19" s="6">
        <v>13.345025510204081</v>
      </c>
      <c r="AA19" s="6">
        <v>12.39180940233236</v>
      </c>
      <c r="AB19" s="6">
        <v>4.1740274234693873</v>
      </c>
      <c r="AC19">
        <v>220.9872676749271</v>
      </c>
      <c r="AD19">
        <v>160</v>
      </c>
      <c r="AE19">
        <v>43</v>
      </c>
      <c r="AF19">
        <v>186</v>
      </c>
      <c r="AG19">
        <v>0.10591290087463556</v>
      </c>
      <c r="AI19">
        <v>202</v>
      </c>
    </row>
    <row r="20" spans="1:35" ht="15.6">
      <c r="A20" s="5" t="s">
        <v>293</v>
      </c>
      <c r="E20">
        <v>19</v>
      </c>
      <c r="F20" t="s">
        <v>3</v>
      </c>
      <c r="G20" t="s">
        <v>422</v>
      </c>
      <c r="H20">
        <v>225660</v>
      </c>
      <c r="I20">
        <v>10000</v>
      </c>
      <c r="J20">
        <v>2128</v>
      </c>
      <c r="L20">
        <v>681</v>
      </c>
      <c r="M20">
        <v>44710</v>
      </c>
      <c r="N20">
        <v>175</v>
      </c>
      <c r="P20" t="s">
        <v>419</v>
      </c>
      <c r="Q20">
        <v>27800</v>
      </c>
      <c r="S20" cm="1">
        <f t="array" ref="S20">Table2[vehicle expense]*copy!AH20/100</f>
        <v>1424.5711765884946</v>
      </c>
      <c r="T20" cm="1">
        <f t="array" ref="T20">Table2[fuel expense]*copy!AH20/100</f>
        <v>12884.180577269994</v>
      </c>
      <c r="U20" s="6" cm="1">
        <f t="array" ref="U20">Table2[server charge]*copy!AG20/100</f>
        <v>265.80721574344022</v>
      </c>
      <c r="V20" s="6" cm="1">
        <f t="array" ref="V20">Table2[DT roll charge]*copy!AG20/100</f>
        <v>677.19704354956275</v>
      </c>
      <c r="W20" s="6" cm="1">
        <f t="array" ref="W20">Table2[sms charge]*copy!AG20/100</f>
        <v>624.64695699708466</v>
      </c>
      <c r="X20" s="6" cm="1">
        <f t="array" ref="X20">Table2[shipment sack]*copy!AG20/100</f>
        <v>686.66864067055405</v>
      </c>
      <c r="Y20" s="6" cm="1">
        <f t="array" ref="Y20">Table2[tape charge]*copy!AG20/100</f>
        <v>53.161443148688051</v>
      </c>
      <c r="Z20" s="6">
        <v>55.819515306122454</v>
      </c>
      <c r="AA20" s="6">
        <v>51.832407069970849</v>
      </c>
      <c r="AB20" s="6">
        <v>17.459103954081634</v>
      </c>
      <c r="AC20">
        <v>924.34459274781341</v>
      </c>
      <c r="AD20">
        <v>711</v>
      </c>
      <c r="AE20">
        <v>109</v>
      </c>
      <c r="AF20">
        <v>778</v>
      </c>
      <c r="AG20">
        <v>0.4430120262390671</v>
      </c>
      <c r="AH20">
        <v>0.7797153738224093</v>
      </c>
      <c r="AI20">
        <v>791.5</v>
      </c>
    </row>
    <row r="21" spans="1:35">
      <c r="A21" t="s">
        <v>3</v>
      </c>
      <c r="B21" t="s">
        <v>374</v>
      </c>
      <c r="C21">
        <v>19</v>
      </c>
      <c r="D21">
        <v>84</v>
      </c>
      <c r="E21">
        <v>209</v>
      </c>
      <c r="F21" t="s">
        <v>87</v>
      </c>
      <c r="G21" t="s">
        <v>419</v>
      </c>
      <c r="H21">
        <v>1100</v>
      </c>
      <c r="J21" t="s">
        <v>419</v>
      </c>
      <c r="M21">
        <v>6250</v>
      </c>
      <c r="N21" t="s">
        <v>419</v>
      </c>
      <c r="P21" t="s">
        <v>419</v>
      </c>
      <c r="Q21" t="s">
        <v>419</v>
      </c>
      <c r="U21" s="6" cm="1">
        <f t="array" ref="U21">Table2[server charge]*copy!AG21/100</f>
        <v>28.357325072886297</v>
      </c>
      <c r="V21" s="6" cm="1">
        <f t="array" ref="V21">Table2[DT roll charge]*copy!AG21/100</f>
        <v>72.245957088192412</v>
      </c>
      <c r="W21" s="6" cm="1">
        <f t="array" ref="W21">Table2[sms charge]*copy!AG21/100</f>
        <v>66.639713921282805</v>
      </c>
      <c r="X21" s="6" cm="1">
        <f t="array" ref="X21">Table2[shipment sack]*copy!AG21/100</f>
        <v>73.256423104956269</v>
      </c>
      <c r="Y21" s="6" cm="1">
        <f t="array" ref="Y21">Table2[tape charge]*copy!AG21/100</f>
        <v>5.6714650145772589</v>
      </c>
      <c r="Z21" s="6">
        <v>5.9550382653061229</v>
      </c>
      <c r="AA21" s="6">
        <v>5.5296783892128278</v>
      </c>
      <c r="AB21" s="6">
        <v>1.8626036352040816</v>
      </c>
      <c r="AC21">
        <v>98.61259794096209</v>
      </c>
      <c r="AD21">
        <v>83</v>
      </c>
      <c r="AE21">
        <v>18</v>
      </c>
      <c r="AF21">
        <v>83</v>
      </c>
      <c r="AG21">
        <v>4.7262208454810495E-2</v>
      </c>
      <c r="AI21">
        <v>84</v>
      </c>
    </row>
    <row r="22" spans="1:35">
      <c r="B22" t="s">
        <v>374</v>
      </c>
      <c r="D22">
        <v>84</v>
      </c>
      <c r="E22">
        <v>210</v>
      </c>
      <c r="F22" t="s">
        <v>88</v>
      </c>
      <c r="G22" t="s">
        <v>422</v>
      </c>
      <c r="J22" t="s">
        <v>419</v>
      </c>
      <c r="M22">
        <v>1045</v>
      </c>
      <c r="N22" t="s">
        <v>419</v>
      </c>
      <c r="P22" t="s">
        <v>419</v>
      </c>
      <c r="Q22" t="s">
        <v>419</v>
      </c>
      <c r="S22" cm="1">
        <f t="array" ref="S22">Table2[vehicle expense]*copy!AH22/100</f>
        <v>29.297093605933057</v>
      </c>
      <c r="T22" cm="1">
        <f t="array" ref="T22">Table2[fuel expense]*copy!AH22/100</f>
        <v>264.97029464822612</v>
      </c>
      <c r="U22" s="6" cm="1">
        <f t="array" ref="U22">Table2[server charge]*copy!AG22/100</f>
        <v>5.4664723032069968</v>
      </c>
      <c r="V22" s="6" cm="1">
        <f t="array" ref="V22">Table2[DT roll charge]*copy!AG22/100</f>
        <v>13.926931486880466</v>
      </c>
      <c r="W22" s="6" cm="1">
        <f t="array" ref="W22">Table2[sms charge]*copy!AG22/100</f>
        <v>12.846209912536445</v>
      </c>
      <c r="X22" s="6" cm="1">
        <f t="array" ref="X22">Table2[shipment sack]*copy!AG22/100</f>
        <v>14.121720116618075</v>
      </c>
      <c r="Y22" s="6" cm="1">
        <f t="array" ref="Y22">Table2[tape charge]*copy!AG22/100</f>
        <v>1.0932944606413995</v>
      </c>
      <c r="Z22" s="6">
        <v>1.1479591836734695</v>
      </c>
      <c r="AA22" s="6">
        <v>1.0659620991253644</v>
      </c>
      <c r="AB22" s="6">
        <v>0.35905612244897961</v>
      </c>
      <c r="AC22">
        <v>19.009657434402335</v>
      </c>
      <c r="AD22">
        <v>13</v>
      </c>
      <c r="AE22">
        <v>1</v>
      </c>
      <c r="AF22">
        <v>16</v>
      </c>
      <c r="AG22">
        <v>9.1107871720116623E-3</v>
      </c>
      <c r="AH22">
        <v>1.6035277610743637E-2</v>
      </c>
      <c r="AI22">
        <v>16</v>
      </c>
    </row>
    <row r="23" spans="1:35">
      <c r="B23" t="s">
        <v>374</v>
      </c>
      <c r="D23">
        <v>84</v>
      </c>
      <c r="E23">
        <v>184</v>
      </c>
      <c r="F23" t="s">
        <v>89</v>
      </c>
      <c r="G23" t="s">
        <v>422</v>
      </c>
      <c r="H23">
        <v>1100</v>
      </c>
      <c r="J23" t="s">
        <v>419</v>
      </c>
      <c r="M23">
        <v>23390</v>
      </c>
      <c r="N23" t="s">
        <v>419</v>
      </c>
      <c r="P23" t="s">
        <v>419</v>
      </c>
      <c r="Q23" t="s">
        <v>419</v>
      </c>
      <c r="S23" cm="1">
        <f t="array" ref="S23">Table2[vehicle expense]*copy!AH23/100</f>
        <v>650.02926438163968</v>
      </c>
      <c r="T23" cm="1">
        <f t="array" ref="T23">Table2[fuel expense]*copy!AH23/100</f>
        <v>5879.0284125075177</v>
      </c>
      <c r="U23" s="6" cm="1">
        <f t="array" ref="U23">Table2[server charge]*copy!AG23/100</f>
        <v>121.28735422740525</v>
      </c>
      <c r="V23" s="6" cm="1">
        <f t="array" ref="V23">Table2[DT roll charge]*copy!AG23/100</f>
        <v>309.00379236516039</v>
      </c>
      <c r="W23" s="6" cm="1">
        <f t="array" ref="W23">Table2[sms charge]*copy!AG23/100</f>
        <v>285.02528243440236</v>
      </c>
      <c r="X23" s="6" cm="1">
        <f t="array" ref="X23">Table2[shipment sack]*copy!AG23/100</f>
        <v>313.32566508746356</v>
      </c>
      <c r="Y23" s="6" cm="1">
        <f t="array" ref="Y23">Table2[tape charge]*copy!AG23/100</f>
        <v>24.257470845481052</v>
      </c>
      <c r="Z23" s="6">
        <v>25.470344387755105</v>
      </c>
      <c r="AA23" s="6">
        <v>23.651034074344025</v>
      </c>
      <c r="AB23" s="6">
        <v>7.9665577168367347</v>
      </c>
      <c r="AC23">
        <v>421.77677432580174</v>
      </c>
      <c r="AD23">
        <v>306</v>
      </c>
      <c r="AE23">
        <v>64</v>
      </c>
      <c r="AF23">
        <v>355</v>
      </c>
      <c r="AG23">
        <v>0.20214559037900875</v>
      </c>
      <c r="AH23">
        <v>0.35578272198837446</v>
      </c>
      <c r="AI23">
        <v>375</v>
      </c>
    </row>
    <row r="24" spans="1:35">
      <c r="B24" t="s">
        <v>374</v>
      </c>
      <c r="D24">
        <v>84</v>
      </c>
      <c r="E24">
        <v>338</v>
      </c>
      <c r="F24" t="s">
        <v>90</v>
      </c>
      <c r="G24" t="s">
        <v>419</v>
      </c>
      <c r="J24" t="s">
        <v>419</v>
      </c>
      <c r="M24">
        <v>1900</v>
      </c>
      <c r="N24" t="s">
        <v>419</v>
      </c>
      <c r="P24" t="s">
        <v>419</v>
      </c>
      <c r="Q24" t="s">
        <v>419</v>
      </c>
      <c r="U24" s="6" cm="1">
        <f t="array" ref="U24">Table2[server charge]*copy!AG24/100</f>
        <v>10.249635568513121</v>
      </c>
      <c r="V24" s="6" cm="1">
        <f t="array" ref="V24">Table2[DT roll charge]*copy!AG24/100</f>
        <v>26.112996537900877</v>
      </c>
      <c r="W24" s="6" cm="1">
        <f t="array" ref="W24">Table2[sms charge]*copy!AG24/100</f>
        <v>24.086643586005831</v>
      </c>
      <c r="X24" s="6" cm="1">
        <f t="array" ref="X24">Table2[shipment sack]*copy!AG24/100</f>
        <v>26.478225218658896</v>
      </c>
      <c r="Y24" s="6" cm="1">
        <f t="array" ref="Y24">Table2[tape charge]*copy!AG24/100</f>
        <v>2.049927113702624</v>
      </c>
      <c r="Z24" s="6">
        <v>2.1524234693877551</v>
      </c>
      <c r="AA24" s="6">
        <v>1.9986789358600583</v>
      </c>
      <c r="AB24" s="6">
        <v>0.67323022959183676</v>
      </c>
      <c r="AC24">
        <v>35.643107689504376</v>
      </c>
      <c r="AD24">
        <v>29</v>
      </c>
      <c r="AE24">
        <v>7</v>
      </c>
      <c r="AF24">
        <v>30</v>
      </c>
      <c r="AG24">
        <v>1.7082725947521867E-2</v>
      </c>
      <c r="AI24">
        <v>30</v>
      </c>
    </row>
    <row r="25" spans="1:35">
      <c r="B25" t="s">
        <v>374</v>
      </c>
      <c r="D25">
        <v>84</v>
      </c>
      <c r="E25">
        <v>339</v>
      </c>
      <c r="F25" t="s">
        <v>91</v>
      </c>
      <c r="G25" t="s">
        <v>419</v>
      </c>
      <c r="J25" t="s">
        <v>419</v>
      </c>
      <c r="M25">
        <v>2840</v>
      </c>
      <c r="N25" t="s">
        <v>419</v>
      </c>
      <c r="P25" t="s">
        <v>419</v>
      </c>
      <c r="Q25" t="s">
        <v>419</v>
      </c>
      <c r="U25" s="6" cm="1">
        <f t="array" ref="U25">Table2[server charge]*copy!AG25/100</f>
        <v>13.666180758017493</v>
      </c>
      <c r="V25" s="6" cm="1">
        <f t="array" ref="V25">Table2[DT roll charge]*copy!AG25/100</f>
        <v>34.817328717201164</v>
      </c>
      <c r="W25" s="6" cm="1">
        <f t="array" ref="W25">Table2[sms charge]*copy!AG25/100</f>
        <v>32.115524781341108</v>
      </c>
      <c r="X25" s="6" cm="1">
        <f t="array" ref="X25">Table2[shipment sack]*copy!AG25/100</f>
        <v>35.304300291545189</v>
      </c>
      <c r="Y25" s="6" cm="1">
        <f t="array" ref="Y25">Table2[tape charge]*copy!AG25/100</f>
        <v>2.7332361516034984</v>
      </c>
      <c r="Z25" s="6">
        <v>2.8698979591836733</v>
      </c>
      <c r="AA25" s="6">
        <v>2.6649052478134108</v>
      </c>
      <c r="AB25" s="6">
        <v>0.89764030612244894</v>
      </c>
      <c r="AC25">
        <v>47.524143586005827</v>
      </c>
      <c r="AD25">
        <v>40</v>
      </c>
      <c r="AE25">
        <v>8</v>
      </c>
      <c r="AF25">
        <v>40</v>
      </c>
      <c r="AG25">
        <v>2.2776967930029153E-2</v>
      </c>
      <c r="AI25">
        <v>40</v>
      </c>
    </row>
    <row r="26" spans="1:35">
      <c r="B26" t="s">
        <v>374</v>
      </c>
      <c r="D26">
        <v>84</v>
      </c>
      <c r="E26">
        <v>340</v>
      </c>
      <c r="F26" t="s">
        <v>92</v>
      </c>
      <c r="G26" t="s">
        <v>419</v>
      </c>
      <c r="J26" t="s">
        <v>419</v>
      </c>
      <c r="M26">
        <v>2380</v>
      </c>
      <c r="N26" t="s">
        <v>419</v>
      </c>
      <c r="P26" t="s">
        <v>419</v>
      </c>
      <c r="Q26" t="s">
        <v>419</v>
      </c>
      <c r="U26" s="6" cm="1">
        <f t="array" ref="U26">Table2[server charge]*copy!AG26/100</f>
        <v>11.274599125364432</v>
      </c>
      <c r="V26" s="6" cm="1">
        <f t="array" ref="V26">Table2[DT roll charge]*copy!AG26/100</f>
        <v>28.724296191690961</v>
      </c>
      <c r="W26" s="6" cm="1">
        <f t="array" ref="W26">Table2[sms charge]*copy!AG26/100</f>
        <v>26.495307944606409</v>
      </c>
      <c r="X26" s="6" cm="1">
        <f t="array" ref="X26">Table2[shipment sack]*copy!AG26/100</f>
        <v>29.126047740524783</v>
      </c>
      <c r="Y26" s="6" cm="1">
        <f t="array" ref="Y26">Table2[tape charge]*copy!AG26/100</f>
        <v>2.2549198250728861</v>
      </c>
      <c r="Z26" s="6">
        <v>2.3676658163265305</v>
      </c>
      <c r="AA26" s="6">
        <v>2.1985468294460642</v>
      </c>
      <c r="AB26" s="6">
        <v>0.74055325255102034</v>
      </c>
      <c r="AC26">
        <v>39.207418458454811</v>
      </c>
      <c r="AD26">
        <v>34</v>
      </c>
      <c r="AE26">
        <v>12</v>
      </c>
      <c r="AF26">
        <v>33</v>
      </c>
      <c r="AG26">
        <v>1.8790998542274052E-2</v>
      </c>
      <c r="AI26">
        <v>33</v>
      </c>
    </row>
    <row r="27" spans="1:35" ht="15.6">
      <c r="A27" s="5" t="s">
        <v>293</v>
      </c>
      <c r="E27">
        <v>20</v>
      </c>
      <c r="F27" t="s">
        <v>4</v>
      </c>
      <c r="G27" t="s">
        <v>419</v>
      </c>
      <c r="H27">
        <v>70161</v>
      </c>
      <c r="I27">
        <v>11000</v>
      </c>
      <c r="J27">
        <v>1657</v>
      </c>
      <c r="L27">
        <v>1020</v>
      </c>
      <c r="M27">
        <v>17525</v>
      </c>
      <c r="N27" t="s">
        <v>419</v>
      </c>
      <c r="P27" t="s">
        <v>419</v>
      </c>
      <c r="Q27">
        <v>5050</v>
      </c>
      <c r="U27" s="6" cm="1">
        <f t="array" ref="U27">Table2[server charge]*copy!AG27/100</f>
        <v>101.47139212827989</v>
      </c>
      <c r="V27" s="6" cm="1">
        <f t="array" ref="V27">Table2[DT roll charge]*copy!AG27/100</f>
        <v>258.51866572521868</v>
      </c>
      <c r="W27" s="6" cm="1">
        <f t="array" ref="W27">Table2[sms charge]*copy!AG27/100</f>
        <v>238.45777150145773</v>
      </c>
      <c r="X27" s="6" cm="1">
        <f t="array" ref="X27">Table2[shipment sack]*copy!AG27/100</f>
        <v>262.13442966472303</v>
      </c>
      <c r="Y27" s="6" cm="1">
        <f t="array" ref="Y27">Table2[tape charge]*copy!AG27/100</f>
        <v>20.294278425655978</v>
      </c>
      <c r="Z27" s="6">
        <v>21.308992346938776</v>
      </c>
      <c r="AA27" s="6">
        <v>19.786921465014576</v>
      </c>
      <c r="AB27" s="6">
        <v>6.6649792729591839</v>
      </c>
      <c r="AC27">
        <v>352.8667661260933</v>
      </c>
      <c r="AD27">
        <v>258</v>
      </c>
      <c r="AE27">
        <v>33</v>
      </c>
      <c r="AF27">
        <v>297</v>
      </c>
      <c r="AG27">
        <v>0.16911898688046648</v>
      </c>
      <c r="AI27">
        <v>313.5</v>
      </c>
    </row>
    <row r="28" spans="1:35">
      <c r="A28" t="s">
        <v>4</v>
      </c>
      <c r="B28" t="s">
        <v>374</v>
      </c>
      <c r="C28">
        <v>20</v>
      </c>
      <c r="D28">
        <v>29</v>
      </c>
      <c r="E28">
        <v>64</v>
      </c>
      <c r="F28" t="s">
        <v>93</v>
      </c>
      <c r="G28" t="s">
        <v>419</v>
      </c>
      <c r="J28" t="s">
        <v>419</v>
      </c>
      <c r="M28">
        <v>10300</v>
      </c>
      <c r="N28" t="s">
        <v>419</v>
      </c>
      <c r="P28" t="s">
        <v>419</v>
      </c>
      <c r="Q28" t="s">
        <v>419</v>
      </c>
      <c r="U28" s="6" cm="1">
        <f t="array" ref="U28">Table2[server charge]*copy!AG28/100</f>
        <v>41.681851311953352</v>
      </c>
      <c r="V28" s="6" cm="1">
        <f t="array" ref="V28">Table2[DT roll charge]*copy!AG28/100</f>
        <v>106.19285258746355</v>
      </c>
      <c r="W28" s="6" cm="1">
        <f t="array" ref="W28">Table2[sms charge]*copy!AG28/100</f>
        <v>97.952350583090379</v>
      </c>
      <c r="X28" s="6" cm="1">
        <f t="array" ref="X28">Table2[shipment sack]*copy!AG28/100</f>
        <v>107.67811588921282</v>
      </c>
      <c r="Y28" s="6" cm="1">
        <f t="array" ref="Y28">Table2[tape charge]*copy!AG28/100</f>
        <v>8.3363702623906697</v>
      </c>
      <c r="Z28" s="6">
        <v>8.7531887755102034</v>
      </c>
      <c r="AA28" s="6">
        <v>8.1279610058309046</v>
      </c>
      <c r="AB28" s="6">
        <v>2.7378029336734695</v>
      </c>
      <c r="AC28">
        <v>144.94863793731778</v>
      </c>
      <c r="AD28">
        <v>109</v>
      </c>
      <c r="AE28">
        <v>10</v>
      </c>
      <c r="AF28">
        <v>122</v>
      </c>
      <c r="AG28">
        <v>6.9469752186588921E-2</v>
      </c>
      <c r="AI28">
        <v>124</v>
      </c>
    </row>
    <row r="29" spans="1:35">
      <c r="B29" t="s">
        <v>374</v>
      </c>
      <c r="D29">
        <v>29</v>
      </c>
      <c r="E29">
        <v>98</v>
      </c>
      <c r="F29" t="s">
        <v>94</v>
      </c>
      <c r="G29" t="s">
        <v>419</v>
      </c>
      <c r="J29" t="s">
        <v>419</v>
      </c>
      <c r="M29">
        <v>33250</v>
      </c>
      <c r="N29" t="s">
        <v>419</v>
      </c>
      <c r="P29" t="s">
        <v>419</v>
      </c>
      <c r="Q29" t="s">
        <v>419</v>
      </c>
      <c r="U29" s="6" cm="1">
        <f t="array" ref="U29">Table2[server charge]*copy!AG29/100</f>
        <v>138.02842565597669</v>
      </c>
      <c r="V29" s="6" cm="1">
        <f t="array" ref="V29">Table2[DT roll charge]*copy!AG29/100</f>
        <v>351.65502004373178</v>
      </c>
      <c r="W29" s="6" cm="1">
        <f t="array" ref="W29">Table2[sms charge]*copy!AG29/100</f>
        <v>324.36680029154519</v>
      </c>
      <c r="X29" s="6" cm="1">
        <f t="array" ref="X29">Table2[shipment sack]*copy!AG29/100</f>
        <v>356.5734329446064</v>
      </c>
      <c r="Y29" s="6" cm="1">
        <f t="array" ref="Y29">Table2[tape charge]*copy!AG29/100</f>
        <v>27.605685131195333</v>
      </c>
      <c r="Z29" s="6">
        <v>28.985969387755098</v>
      </c>
      <c r="AA29" s="6">
        <v>26.915543002915452</v>
      </c>
      <c r="AB29" s="6">
        <v>9.0661670918367356</v>
      </c>
      <c r="AC29">
        <v>479.99385021865885</v>
      </c>
      <c r="AD29">
        <v>354</v>
      </c>
      <c r="AE29">
        <v>57</v>
      </c>
      <c r="AF29">
        <v>404</v>
      </c>
      <c r="AG29">
        <v>0.23004737609329445</v>
      </c>
      <c r="AI29">
        <v>420</v>
      </c>
    </row>
    <row r="30" spans="1:35">
      <c r="B30" t="s">
        <v>374</v>
      </c>
      <c r="D30">
        <v>29</v>
      </c>
      <c r="E30">
        <v>36</v>
      </c>
      <c r="F30" t="s">
        <v>95</v>
      </c>
      <c r="G30" t="s">
        <v>419</v>
      </c>
      <c r="J30" t="s">
        <v>419</v>
      </c>
      <c r="M30">
        <v>4350</v>
      </c>
      <c r="N30">
        <v>1875</v>
      </c>
      <c r="P30" t="s">
        <v>419</v>
      </c>
      <c r="Q30" t="s">
        <v>419</v>
      </c>
      <c r="U30" s="6" cm="1">
        <f t="array" ref="U30">Table2[server charge]*copy!AG30/100</f>
        <v>20.840925655976676</v>
      </c>
      <c r="V30" s="6" cm="1">
        <f t="array" ref="V30">Table2[DT roll charge]*copy!AG30/100</f>
        <v>53.096426293731774</v>
      </c>
      <c r="W30" s="6" cm="1">
        <f t="array" ref="W30">Table2[sms charge]*copy!AG30/100</f>
        <v>48.976175291545189</v>
      </c>
      <c r="X30" s="6" cm="1">
        <f t="array" ref="X30">Table2[shipment sack]*copy!AG30/100</f>
        <v>53.839057944606409</v>
      </c>
      <c r="Y30" s="6" cm="1">
        <f t="array" ref="Y30">Table2[tape charge]*copy!AG30/100</f>
        <v>4.1681851311953348</v>
      </c>
      <c r="Z30" s="6">
        <v>4.3765943877551017</v>
      </c>
      <c r="AA30" s="6">
        <v>4.0639805029154523</v>
      </c>
      <c r="AB30" s="6">
        <v>1.3689014668367347</v>
      </c>
      <c r="AC30">
        <v>72.474318968658892</v>
      </c>
      <c r="AD30">
        <v>46</v>
      </c>
      <c r="AE30">
        <v>14</v>
      </c>
      <c r="AF30">
        <v>61</v>
      </c>
      <c r="AG30">
        <v>3.473487609329446E-2</v>
      </c>
      <c r="AI30">
        <v>61</v>
      </c>
    </row>
    <row r="31" spans="1:35">
      <c r="B31" t="s">
        <v>374</v>
      </c>
      <c r="D31">
        <v>29</v>
      </c>
      <c r="E31">
        <v>76</v>
      </c>
      <c r="F31" t="s">
        <v>96</v>
      </c>
      <c r="G31" t="s">
        <v>419</v>
      </c>
      <c r="J31" t="s">
        <v>419</v>
      </c>
      <c r="M31">
        <v>54550</v>
      </c>
      <c r="N31" t="s">
        <v>419</v>
      </c>
      <c r="P31" t="s">
        <v>419</v>
      </c>
      <c r="Q31" t="s">
        <v>419</v>
      </c>
      <c r="U31" s="6" cm="1">
        <f t="array" ref="U31">Table2[server charge]*copy!AG31/100</f>
        <v>219.00054664723029</v>
      </c>
      <c r="V31" s="6" cm="1">
        <f t="array" ref="V31">Table2[DT roll charge]*copy!AG31/100</f>
        <v>557.94769269314861</v>
      </c>
      <c r="W31" s="6" cm="1">
        <f t="array" ref="W31">Table2[sms charge]*copy!AG31/100</f>
        <v>514.65128462099119</v>
      </c>
      <c r="X31" s="6" cm="1">
        <f t="array" ref="X31">Table2[shipment sack]*copy!AG31/100</f>
        <v>565.75141217201167</v>
      </c>
      <c r="Y31" s="6" cm="1">
        <f t="array" ref="Y31">Table2[tape charge]*copy!AG31/100</f>
        <v>43.800109329446059</v>
      </c>
      <c r="Z31" s="6">
        <v>45.990114795918359</v>
      </c>
      <c r="AA31" s="6">
        <v>42.705106596209909</v>
      </c>
      <c r="AB31" s="6">
        <v>14.384685905612244</v>
      </c>
      <c r="AC31">
        <v>761.57440096574339</v>
      </c>
      <c r="AD31">
        <v>577</v>
      </c>
      <c r="AE31">
        <v>96</v>
      </c>
      <c r="AF31">
        <v>641</v>
      </c>
      <c r="AG31">
        <v>0.36500091107871718</v>
      </c>
      <c r="AI31">
        <v>653.5</v>
      </c>
    </row>
    <row r="32" spans="1:35">
      <c r="B32" t="s">
        <v>374</v>
      </c>
      <c r="D32">
        <v>29</v>
      </c>
      <c r="E32">
        <v>81</v>
      </c>
      <c r="F32" t="s">
        <v>75</v>
      </c>
      <c r="G32" t="s">
        <v>419</v>
      </c>
      <c r="H32">
        <v>1100</v>
      </c>
      <c r="J32" t="s">
        <v>419</v>
      </c>
      <c r="L32">
        <v>300</v>
      </c>
      <c r="M32">
        <v>12010</v>
      </c>
      <c r="N32" t="s">
        <v>419</v>
      </c>
      <c r="P32" t="s">
        <v>419</v>
      </c>
      <c r="Q32" t="s">
        <v>419</v>
      </c>
      <c r="U32" s="6" cm="1">
        <f t="array" ref="U32">Table2[server charge]*copy!AG32/100</f>
        <v>63.206086005830905</v>
      </c>
      <c r="V32" s="6" cm="1">
        <f t="array" ref="V32">Table2[DT roll charge]*copy!AG32/100</f>
        <v>161.0301453170554</v>
      </c>
      <c r="W32" s="6" cm="1">
        <f t="array" ref="W32">Table2[sms charge]*copy!AG32/100</f>
        <v>148.53430211370264</v>
      </c>
      <c r="X32" s="6" cm="1">
        <f t="array" ref="X32">Table2[shipment sack]*copy!AG32/100</f>
        <v>163.28238884839652</v>
      </c>
      <c r="Y32" s="6" cm="1">
        <f t="array" ref="Y32">Table2[tape charge]*copy!AG32/100</f>
        <v>12.64121720116618</v>
      </c>
      <c r="Z32" s="6">
        <v>13.27327806122449</v>
      </c>
      <c r="AA32" s="6">
        <v>12.325186771137025</v>
      </c>
      <c r="AB32" s="6">
        <v>4.1515864158163263</v>
      </c>
      <c r="AC32">
        <v>219.79916408527697</v>
      </c>
      <c r="AD32">
        <v>157</v>
      </c>
      <c r="AE32">
        <v>40</v>
      </c>
      <c r="AF32">
        <v>185</v>
      </c>
      <c r="AG32">
        <v>0.10534347667638484</v>
      </c>
      <c r="AI32">
        <v>187</v>
      </c>
    </row>
    <row r="33" spans="1:35">
      <c r="B33" t="s">
        <v>374</v>
      </c>
      <c r="D33">
        <v>29</v>
      </c>
      <c r="E33">
        <v>84</v>
      </c>
      <c r="F33" t="s">
        <v>97</v>
      </c>
      <c r="G33" t="s">
        <v>419</v>
      </c>
      <c r="J33" t="s">
        <v>419</v>
      </c>
      <c r="M33">
        <v>7040</v>
      </c>
      <c r="N33" t="s">
        <v>419</v>
      </c>
      <c r="P33" t="s">
        <v>419</v>
      </c>
      <c r="Q33" t="s">
        <v>419</v>
      </c>
      <c r="U33" s="6" cm="1">
        <f t="array" ref="U33">Table2[server charge]*copy!AG33/100</f>
        <v>36.557033527696788</v>
      </c>
      <c r="V33" s="6" cm="1">
        <f t="array" ref="V33">Table2[DT roll charge]*copy!AG33/100</f>
        <v>93.136354318513114</v>
      </c>
      <c r="W33" s="6" cm="1">
        <f t="array" ref="W33">Table2[sms charge]*copy!AG33/100</f>
        <v>85.909028790087447</v>
      </c>
      <c r="X33" s="6" cm="1">
        <f t="array" ref="X33">Table2[shipment sack]*copy!AG33/100</f>
        <v>94.43900327988338</v>
      </c>
      <c r="Y33" s="6" cm="1">
        <f t="array" ref="Y33">Table2[tape charge]*copy!AG33/100</f>
        <v>7.3114067055393583</v>
      </c>
      <c r="Z33" s="6">
        <v>7.6769770408163263</v>
      </c>
      <c r="AA33" s="6">
        <v>7.1286215379008739</v>
      </c>
      <c r="AB33" s="6">
        <v>2.4011878188775508</v>
      </c>
      <c r="AC33">
        <v>127.12708409256558</v>
      </c>
      <c r="AD33">
        <v>97</v>
      </c>
      <c r="AE33">
        <v>22</v>
      </c>
      <c r="AF33">
        <v>107</v>
      </c>
      <c r="AG33">
        <v>6.0928389212827984E-2</v>
      </c>
      <c r="AI33">
        <v>110.5</v>
      </c>
    </row>
    <row r="34" spans="1:35">
      <c r="B34" t="s">
        <v>374</v>
      </c>
      <c r="D34">
        <v>29</v>
      </c>
      <c r="E34">
        <v>24</v>
      </c>
      <c r="F34" t="s">
        <v>98</v>
      </c>
      <c r="G34" t="s">
        <v>419</v>
      </c>
      <c r="H34">
        <v>3900</v>
      </c>
      <c r="J34" t="s">
        <v>419</v>
      </c>
      <c r="L34">
        <v>250</v>
      </c>
      <c r="M34">
        <v>12800</v>
      </c>
      <c r="N34" t="s">
        <v>419</v>
      </c>
      <c r="P34" t="s">
        <v>419</v>
      </c>
      <c r="Q34" t="s">
        <v>419</v>
      </c>
      <c r="U34" s="6" cm="1">
        <f t="array" ref="U34">Table2[server charge]*copy!AG34/100</f>
        <v>53.298104956268226</v>
      </c>
      <c r="V34" s="6" cm="1">
        <f t="array" ref="V34">Table2[DT roll charge]*copy!AG34/100</f>
        <v>135.78758199708454</v>
      </c>
      <c r="W34" s="6" cm="1">
        <f t="array" ref="W34">Table2[sms charge]*copy!AG34/100</f>
        <v>125.25054664723031</v>
      </c>
      <c r="X34" s="6" cm="1">
        <f t="array" ref="X34">Table2[shipment sack]*copy!AG34/100</f>
        <v>137.68677113702626</v>
      </c>
      <c r="Y34" s="6" cm="1">
        <f t="array" ref="Y34">Table2[tape charge]*copy!AG34/100</f>
        <v>10.659620991253643</v>
      </c>
      <c r="Z34" s="6">
        <v>11.192602040816327</v>
      </c>
      <c r="AA34" s="6">
        <v>10.393130466472304</v>
      </c>
      <c r="AB34" s="6">
        <v>3.5007971938775513</v>
      </c>
      <c r="AC34">
        <v>185.34415998542275</v>
      </c>
      <c r="AD34">
        <v>138</v>
      </c>
      <c r="AE34">
        <v>28</v>
      </c>
      <c r="AF34">
        <v>156</v>
      </c>
      <c r="AG34">
        <v>8.8830174927113703E-2</v>
      </c>
      <c r="AI34">
        <v>159.5</v>
      </c>
    </row>
    <row r="35" spans="1:35">
      <c r="E35">
        <v>21</v>
      </c>
      <c r="F35" t="s">
        <v>5</v>
      </c>
      <c r="G35" t="s">
        <v>419</v>
      </c>
      <c r="H35">
        <v>121880</v>
      </c>
      <c r="J35" t="s">
        <v>419</v>
      </c>
      <c r="L35">
        <v>681</v>
      </c>
      <c r="M35">
        <v>68070</v>
      </c>
      <c r="N35" t="s">
        <v>419</v>
      </c>
      <c r="P35" t="s">
        <v>419</v>
      </c>
      <c r="Q35">
        <v>5500</v>
      </c>
      <c r="U35" s="6" cm="1">
        <f t="array" ref="U35">Table2[server charge]*copy!AG35/100</f>
        <v>391.19442419825072</v>
      </c>
      <c r="V35" s="6" cm="1">
        <f t="array" ref="V35">Table2[DT roll charge]*copy!AG35/100</f>
        <v>996.64603452988331</v>
      </c>
      <c r="W35" s="6" cm="1">
        <f t="array" ref="W35">Table2[sms charge]*copy!AG35/100</f>
        <v>919.30689686588914</v>
      </c>
      <c r="X35" s="6" cm="1">
        <f t="array" ref="X35">Table2[shipment sack]*copy!AG35/100</f>
        <v>1010.585595845481</v>
      </c>
      <c r="Y35" s="6" cm="1">
        <f t="array" ref="Y35">Table2[tape charge]*copy!AG35/100</f>
        <v>78.23888483965014</v>
      </c>
      <c r="Z35" s="6">
        <v>82.150829081632651</v>
      </c>
      <c r="AA35" s="6">
        <v>76.282912718658892</v>
      </c>
      <c r="AB35" s="6">
        <v>25.694953762755098</v>
      </c>
      <c r="AC35">
        <v>1360.3786101494168</v>
      </c>
      <c r="AD35">
        <v>1064</v>
      </c>
      <c r="AE35">
        <v>107</v>
      </c>
      <c r="AF35">
        <v>1145</v>
      </c>
      <c r="AG35">
        <v>0.6519907069970845</v>
      </c>
      <c r="AI35">
        <v>1185</v>
      </c>
    </row>
    <row r="36" spans="1:35">
      <c r="A36" t="s">
        <v>5</v>
      </c>
      <c r="B36" t="s">
        <v>374</v>
      </c>
      <c r="C36">
        <v>21</v>
      </c>
      <c r="D36">
        <v>44</v>
      </c>
      <c r="E36">
        <v>63</v>
      </c>
      <c r="F36" t="s">
        <v>99</v>
      </c>
      <c r="G36" t="s">
        <v>419</v>
      </c>
      <c r="H36">
        <v>1500</v>
      </c>
      <c r="J36" t="s">
        <v>419</v>
      </c>
      <c r="L36">
        <v>400</v>
      </c>
      <c r="M36">
        <v>27450</v>
      </c>
      <c r="N36" t="s">
        <v>419</v>
      </c>
      <c r="P36" t="s">
        <v>419</v>
      </c>
      <c r="Q36" t="s">
        <v>419</v>
      </c>
      <c r="U36" s="6" cm="1">
        <f t="array" ref="U36">Table2[server charge]*copy!AG36/100</f>
        <v>111.37937317784255</v>
      </c>
      <c r="V36" s="6" cm="1">
        <f t="array" ref="V36">Table2[DT roll charge]*copy!AG36/100</f>
        <v>283.76122904518951</v>
      </c>
      <c r="W36" s="6" cm="1">
        <f t="array" ref="W36">Table2[sms charge]*copy!AG36/100</f>
        <v>261.74152696792999</v>
      </c>
      <c r="X36" s="6" cm="1">
        <f t="array" ref="X36">Table2[shipment sack]*copy!AG36/100</f>
        <v>287.7300473760933</v>
      </c>
      <c r="Y36" s="6" cm="1">
        <f t="array" ref="Y36">Table2[tape charge]*copy!AG36/100</f>
        <v>22.275874635568513</v>
      </c>
      <c r="Z36" s="6">
        <v>23.389668367346939</v>
      </c>
      <c r="AA36" s="6">
        <v>21.718977769679299</v>
      </c>
      <c r="AB36" s="6">
        <v>7.3157684948979593</v>
      </c>
      <c r="AC36">
        <v>387.32177022594749</v>
      </c>
      <c r="AD36">
        <v>295</v>
      </c>
      <c r="AE36">
        <v>47</v>
      </c>
      <c r="AF36">
        <v>326</v>
      </c>
      <c r="AG36">
        <v>0.1856322886297376</v>
      </c>
      <c r="AI36">
        <v>340</v>
      </c>
    </row>
    <row r="37" spans="1:35">
      <c r="B37" t="s">
        <v>374</v>
      </c>
      <c r="D37">
        <v>44</v>
      </c>
      <c r="E37">
        <v>301</v>
      </c>
      <c r="F37" t="s">
        <v>100</v>
      </c>
      <c r="G37" t="s">
        <v>419</v>
      </c>
      <c r="H37">
        <v>1100</v>
      </c>
      <c r="J37" t="s">
        <v>419</v>
      </c>
      <c r="L37">
        <v>300</v>
      </c>
      <c r="M37">
        <v>7400</v>
      </c>
      <c r="N37" t="s">
        <v>419</v>
      </c>
      <c r="P37" t="s">
        <v>419</v>
      </c>
      <c r="Q37" t="s">
        <v>419</v>
      </c>
      <c r="U37" s="6" cm="1">
        <f t="array" ref="U37">Table2[server charge]*copy!AG37/100</f>
        <v>30.065597667638482</v>
      </c>
      <c r="V37" s="6" cm="1">
        <f t="array" ref="V37">Table2[DT roll charge]*copy!AG37/100</f>
        <v>76.598123177842567</v>
      </c>
      <c r="W37" s="6" cm="1">
        <f t="array" ref="W37">Table2[sms charge]*copy!AG37/100</f>
        <v>70.654154518950435</v>
      </c>
      <c r="X37" s="6" cm="1">
        <f t="array" ref="X37">Table2[shipment sack]*copy!AG37/100</f>
        <v>77.669460641399411</v>
      </c>
      <c r="Y37" s="6" cm="1">
        <f t="array" ref="Y37">Table2[tape charge]*copy!AG37/100</f>
        <v>6.0131195335276972</v>
      </c>
      <c r="Z37" s="6">
        <v>6.3137755102040822</v>
      </c>
      <c r="AA37" s="6">
        <v>5.8627915451895047</v>
      </c>
      <c r="AB37" s="6">
        <v>1.9748086734693877</v>
      </c>
      <c r="AC37">
        <v>104.55311588921282</v>
      </c>
      <c r="AD37">
        <v>84</v>
      </c>
      <c r="AE37">
        <v>17</v>
      </c>
      <c r="AF37">
        <v>88</v>
      </c>
      <c r="AG37">
        <v>5.0109329446064138E-2</v>
      </c>
      <c r="AI37">
        <v>89.5</v>
      </c>
    </row>
    <row r="38" spans="1:35">
      <c r="A38" t="s">
        <v>293</v>
      </c>
      <c r="E38">
        <v>23</v>
      </c>
      <c r="F38" t="s">
        <v>6</v>
      </c>
      <c r="G38" t="s">
        <v>422</v>
      </c>
      <c r="H38">
        <v>181120.5</v>
      </c>
      <c r="I38">
        <v>11000</v>
      </c>
      <c r="J38">
        <v>2810</v>
      </c>
      <c r="L38">
        <v>681</v>
      </c>
      <c r="M38">
        <v>161105</v>
      </c>
      <c r="N38">
        <v>5437.5</v>
      </c>
      <c r="P38" t="s">
        <v>419</v>
      </c>
      <c r="Q38">
        <v>4000</v>
      </c>
      <c r="S38" cm="1">
        <f t="array" ref="S38">Table2[vehicle expense]*copy!AH38/100</f>
        <v>4993.3233914612138</v>
      </c>
      <c r="T38" cm="1">
        <f t="array" ref="T38">Table2[fuel expense]*copy!AH38/100</f>
        <v>45160.87459410703</v>
      </c>
      <c r="U38" s="6" cm="1">
        <f t="array" ref="U38">Table2[server charge]*copy!AG38/100</f>
        <v>931.69187317784269</v>
      </c>
      <c r="V38" s="6" cm="1">
        <f t="array" ref="V38">Table2[DT roll charge]*copy!AG38/100</f>
        <v>2373.6713852951898</v>
      </c>
      <c r="W38" s="6" cm="1">
        <f t="array" ref="W38">Table2[sms charge]*copy!AG38/100</f>
        <v>2189.4759019679304</v>
      </c>
      <c r="X38" s="6" cm="1">
        <f t="array" ref="X38">Table2[shipment sack]*copy!AG38/100</f>
        <v>2406.8706723760934</v>
      </c>
      <c r="Y38" s="6" cm="1">
        <f t="array" ref="Y38">Table2[tape charge]*copy!AG38/100</f>
        <v>186.3383746355685</v>
      </c>
      <c r="Z38" s="6">
        <v>195.65529336734693</v>
      </c>
      <c r="AA38" s="6">
        <v>181.6799152696793</v>
      </c>
      <c r="AB38" s="6">
        <v>61.196627869897966</v>
      </c>
      <c r="AC38">
        <v>3239.9584889759481</v>
      </c>
      <c r="AD38">
        <v>2479</v>
      </c>
      <c r="AE38">
        <v>310</v>
      </c>
      <c r="AF38">
        <v>2727</v>
      </c>
      <c r="AG38">
        <v>1.5528197886297377</v>
      </c>
      <c r="AH38">
        <v>2.7330126277811182</v>
      </c>
      <c r="AI38">
        <v>2801.5</v>
      </c>
    </row>
    <row r="39" spans="1:35">
      <c r="A39" t="s">
        <v>6</v>
      </c>
      <c r="B39" t="s">
        <v>374</v>
      </c>
      <c r="C39">
        <v>23</v>
      </c>
      <c r="D39">
        <v>87</v>
      </c>
      <c r="E39">
        <v>216</v>
      </c>
      <c r="F39" t="s">
        <v>101</v>
      </c>
      <c r="G39" t="s">
        <v>422</v>
      </c>
      <c r="J39" t="s">
        <v>419</v>
      </c>
      <c r="M39">
        <v>3930</v>
      </c>
      <c r="N39" t="s">
        <v>419</v>
      </c>
      <c r="P39" t="s">
        <v>419</v>
      </c>
      <c r="Q39" t="s">
        <v>419</v>
      </c>
      <c r="S39" cm="1">
        <f t="array" ref="S39">Table2[vehicle expense]*copy!AH39/100</f>
        <v>130.00585287632791</v>
      </c>
      <c r="T39" cm="1">
        <f t="array" ref="T39">Table2[fuel expense]*copy!AH39/100</f>
        <v>1175.8056825015033</v>
      </c>
      <c r="U39" s="6" cm="1">
        <f t="array" ref="U39">Table2[server charge]*copy!AG39/100</f>
        <v>24.257470845481048</v>
      </c>
      <c r="V39" s="6" cm="1">
        <f t="array" ref="V39">Table2[DT roll charge]*copy!AG39/100</f>
        <v>61.800758473032062</v>
      </c>
      <c r="W39" s="6" cm="1">
        <f t="array" ref="W39">Table2[sms charge]*copy!AG39/100</f>
        <v>57.00505648688047</v>
      </c>
      <c r="X39" s="6" cm="1">
        <f t="array" ref="X39">Table2[shipment sack]*copy!AG39/100</f>
        <v>62.665133017492707</v>
      </c>
      <c r="Y39" s="6" cm="1">
        <f t="array" ref="Y39">Table2[tape charge]*copy!AG39/100</f>
        <v>4.8514941690962097</v>
      </c>
      <c r="Z39" s="6">
        <v>5.0940688775510203</v>
      </c>
      <c r="AA39" s="6">
        <v>4.7302068148688043</v>
      </c>
      <c r="AB39" s="6">
        <v>1.5933115433673466</v>
      </c>
      <c r="AC39">
        <v>84.355354865160351</v>
      </c>
      <c r="AD39">
        <v>60</v>
      </c>
      <c r="AE39">
        <v>13</v>
      </c>
      <c r="AF39">
        <v>71</v>
      </c>
      <c r="AG39">
        <v>4.0429118075801747E-2</v>
      </c>
      <c r="AH39">
        <v>7.1156544397674881E-2</v>
      </c>
      <c r="AI39">
        <v>71</v>
      </c>
    </row>
    <row r="40" spans="1:35">
      <c r="B40" t="s">
        <v>374</v>
      </c>
      <c r="D40">
        <v>87</v>
      </c>
      <c r="E40">
        <v>214</v>
      </c>
      <c r="F40" t="s">
        <v>102</v>
      </c>
      <c r="G40" t="s">
        <v>422</v>
      </c>
      <c r="J40" t="s">
        <v>419</v>
      </c>
      <c r="M40">
        <v>12805</v>
      </c>
      <c r="N40" t="s">
        <v>419</v>
      </c>
      <c r="P40" t="s">
        <v>419</v>
      </c>
      <c r="Q40" t="s">
        <v>419</v>
      </c>
      <c r="S40" cm="1">
        <f t="array" ref="S40">Table2[vehicle expense]*copy!AH40/100</f>
        <v>346.07191822008417</v>
      </c>
      <c r="T40" cm="1">
        <f t="array" ref="T40">Table2[fuel expense]*copy!AH40/100</f>
        <v>3129.9616055321703</v>
      </c>
      <c r="U40" s="6" cm="1">
        <f t="array" ref="U40">Table2[server charge]*copy!AG40/100</f>
        <v>64.572704081632651</v>
      </c>
      <c r="V40" s="6" cm="1">
        <f t="array" ref="V40">Table2[DT roll charge]*copy!AG40/100</f>
        <v>164.51187818877548</v>
      </c>
      <c r="W40" s="6" cm="1">
        <f t="array" ref="W40">Table2[sms charge]*copy!AG40/100</f>
        <v>151.74585459183672</v>
      </c>
      <c r="X40" s="6" cm="1">
        <f t="array" ref="X40">Table2[shipment sack]*copy!AG40/100</f>
        <v>166.812818877551</v>
      </c>
      <c r="Y40" s="6" cm="1">
        <f t="array" ref="Y40">Table2[tape charge]*copy!AG40/100</f>
        <v>12.914540816326529</v>
      </c>
      <c r="Z40" s="6">
        <v>13.560267857142856</v>
      </c>
      <c r="AA40" s="6">
        <v>12.591677295918366</v>
      </c>
      <c r="AB40" s="6">
        <v>4.2413504464285703</v>
      </c>
      <c r="AC40">
        <v>224.5515784438775</v>
      </c>
      <c r="AD40">
        <v>184</v>
      </c>
      <c r="AE40">
        <v>9</v>
      </c>
      <c r="AF40">
        <v>189</v>
      </c>
      <c r="AG40">
        <v>0.10762117346938774</v>
      </c>
      <c r="AH40">
        <v>0.18941671677690919</v>
      </c>
      <c r="AI40">
        <v>192</v>
      </c>
    </row>
    <row r="41" spans="1:35">
      <c r="A41" t="s">
        <v>293</v>
      </c>
      <c r="E41">
        <v>28</v>
      </c>
      <c r="F41" t="s">
        <v>7</v>
      </c>
      <c r="G41" t="s">
        <v>422</v>
      </c>
      <c r="H41">
        <v>312954</v>
      </c>
      <c r="I41">
        <v>17000</v>
      </c>
      <c r="J41">
        <v>1950</v>
      </c>
      <c r="L41">
        <v>1020</v>
      </c>
      <c r="M41">
        <v>272610</v>
      </c>
      <c r="N41">
        <v>8525</v>
      </c>
      <c r="P41">
        <v>6771</v>
      </c>
      <c r="Q41">
        <v>2660</v>
      </c>
      <c r="S41" cm="1">
        <f t="array" ref="S41">Table2[vehicle expense]*copy!AH41/100</f>
        <v>8781.8038083784322</v>
      </c>
      <c r="T41" cm="1">
        <f t="array" ref="T41">Table2[fuel expense]*copy!AH41/100</f>
        <v>79424.845820805771</v>
      </c>
      <c r="U41" s="6" cm="1">
        <f t="array" ref="U41">Table2[server charge]*copy!AG41/100</f>
        <v>1638.5750728862974</v>
      </c>
      <c r="V41" s="6" cm="1">
        <f t="array" ref="V41">Table2[DT roll charge]*copy!AG41/100</f>
        <v>4174.5977131924201</v>
      </c>
      <c r="W41" s="6" cm="1">
        <f t="array" ref="W41">Table2[sms charge]*copy!AG41/100</f>
        <v>3850.6514212827988</v>
      </c>
      <c r="X41" s="6" cm="1">
        <f t="array" ref="X41">Table2[shipment sack]*copy!AG41/100</f>
        <v>4232.9856049562686</v>
      </c>
      <c r="Y41" s="6" cm="1">
        <f t="array" ref="Y41">Table2[tape charge]*copy!AG41/100</f>
        <v>327.71501457725952</v>
      </c>
      <c r="Z41" s="6">
        <v>344.10076530612247</v>
      </c>
      <c r="AA41" s="6">
        <v>319.52213921282799</v>
      </c>
      <c r="AB41" s="6">
        <v>107.62707270408164</v>
      </c>
      <c r="AC41">
        <v>5698.1448159620995</v>
      </c>
      <c r="AD41">
        <v>4404</v>
      </c>
      <c r="AE41">
        <v>567</v>
      </c>
      <c r="AF41">
        <v>4796</v>
      </c>
      <c r="AG41">
        <v>2.7309584548104957</v>
      </c>
      <c r="AH41">
        <v>4.8065744638204047</v>
      </c>
      <c r="AI41">
        <v>4940</v>
      </c>
    </row>
    <row r="42" spans="1:35">
      <c r="A42" t="s">
        <v>7</v>
      </c>
      <c r="B42" t="s">
        <v>374</v>
      </c>
      <c r="C42">
        <v>28</v>
      </c>
      <c r="D42">
        <v>57</v>
      </c>
      <c r="E42">
        <v>94</v>
      </c>
      <c r="F42" t="s">
        <v>103</v>
      </c>
      <c r="G42" t="s">
        <v>422</v>
      </c>
      <c r="H42">
        <v>1100</v>
      </c>
      <c r="J42" t="s">
        <v>419</v>
      </c>
      <c r="M42">
        <v>25445</v>
      </c>
      <c r="N42">
        <v>3325</v>
      </c>
      <c r="P42" t="s">
        <v>419</v>
      </c>
      <c r="Q42" t="s">
        <v>419</v>
      </c>
      <c r="S42" cm="1">
        <f t="array" ref="S42">Table2[vehicle expense]*copy!AH42/100</f>
        <v>770.87977550611356</v>
      </c>
      <c r="T42" cm="1">
        <f t="array" ref="T42">Table2[fuel expense]*copy!AH42/100</f>
        <v>6972.0308779314482</v>
      </c>
      <c r="U42" s="6" cm="1">
        <f t="array" ref="U42">Table2[server charge]*copy!AG42/100</f>
        <v>143.83655247813408</v>
      </c>
      <c r="V42" s="6" cm="1">
        <f t="array" ref="V42">Table2[DT roll charge]*copy!AG42/100</f>
        <v>366.45238474854227</v>
      </c>
      <c r="W42" s="6" cm="1">
        <f t="array" ref="W42">Table2[sms charge]*copy!AG42/100</f>
        <v>338.01589832361509</v>
      </c>
      <c r="X42" s="6" cm="1">
        <f t="array" ref="X42">Table2[shipment sack]*copy!AG42/100</f>
        <v>371.5777605685131</v>
      </c>
      <c r="Y42" s="6" cm="1">
        <f t="array" ref="Y42">Table2[tape charge]*copy!AG42/100</f>
        <v>28.76731049562682</v>
      </c>
      <c r="Z42" s="6">
        <v>30.205676020408159</v>
      </c>
      <c r="AA42" s="6">
        <v>28.048127733236146</v>
      </c>
      <c r="AB42" s="6">
        <v>9.4476642219387745</v>
      </c>
      <c r="AC42">
        <v>500.1916112427113</v>
      </c>
      <c r="AD42">
        <v>387</v>
      </c>
      <c r="AE42">
        <v>55</v>
      </c>
      <c r="AF42">
        <v>421</v>
      </c>
      <c r="AG42">
        <v>0.23972758746355682</v>
      </c>
      <c r="AH42">
        <v>0.42192824213269192</v>
      </c>
      <c r="AI42">
        <v>426</v>
      </c>
    </row>
    <row r="43" spans="1:35">
      <c r="A43" t="s">
        <v>293</v>
      </c>
      <c r="E43">
        <v>29</v>
      </c>
      <c r="F43" t="s">
        <v>8</v>
      </c>
      <c r="G43" t="s">
        <v>422</v>
      </c>
      <c r="H43">
        <v>244090</v>
      </c>
      <c r="I43">
        <v>22000</v>
      </c>
      <c r="J43">
        <v>5745</v>
      </c>
      <c r="L43">
        <v>800</v>
      </c>
      <c r="M43">
        <v>159770</v>
      </c>
      <c r="N43">
        <v>5850</v>
      </c>
      <c r="P43" t="s">
        <v>419</v>
      </c>
      <c r="Q43">
        <v>8230</v>
      </c>
      <c r="S43" cm="1">
        <f t="array" ref="S43">Table2[vehicle expense]*copy!AH43/100</f>
        <v>5520.6710763680094</v>
      </c>
      <c r="T43" cm="1">
        <f t="array" ref="T43">Table2[fuel expense]*copy!AH43/100</f>
        <v>49930.339897775099</v>
      </c>
      <c r="U43" s="6" cm="1">
        <f t="array" ref="U43">Table2[server charge]*copy!AG43/100</f>
        <v>1030.0883746355687</v>
      </c>
      <c r="V43" s="6" cm="1">
        <f t="array" ref="V43">Table2[DT roll charge]*copy!AG43/100</f>
        <v>2624.3561520590379</v>
      </c>
      <c r="W43" s="6" cm="1">
        <f t="array" ref="W43">Table2[sms charge]*copy!AG43/100</f>
        <v>2420.7076803935861</v>
      </c>
      <c r="X43" s="6" cm="1">
        <f t="array" ref="X43">Table2[shipment sack]*copy!AG43/100</f>
        <v>2661.0616344752184</v>
      </c>
      <c r="Y43" s="6" cm="1">
        <f t="array" ref="Y43">Table2[tape charge]*copy!AG43/100</f>
        <v>206.01767492711369</v>
      </c>
      <c r="Z43" s="6">
        <v>216.31855867346937</v>
      </c>
      <c r="AA43" s="6">
        <v>200.86723305393585</v>
      </c>
      <c r="AB43" s="6">
        <v>67.659638073979593</v>
      </c>
      <c r="AC43">
        <v>3582.1323227951898</v>
      </c>
      <c r="AD43">
        <v>2605</v>
      </c>
      <c r="AE43">
        <v>601</v>
      </c>
      <c r="AF43">
        <v>3015</v>
      </c>
      <c r="AG43">
        <v>1.7168139577259476</v>
      </c>
      <c r="AH43">
        <v>3.0216476247745039</v>
      </c>
      <c r="AI43">
        <v>3076</v>
      </c>
    </row>
    <row r="44" spans="1:35">
      <c r="A44" t="s">
        <v>8</v>
      </c>
      <c r="B44" t="s">
        <v>374</v>
      </c>
      <c r="C44">
        <v>29</v>
      </c>
      <c r="D44">
        <v>71</v>
      </c>
      <c r="E44">
        <v>248</v>
      </c>
      <c r="F44" t="s">
        <v>104</v>
      </c>
      <c r="G44" t="s">
        <v>422</v>
      </c>
      <c r="J44" t="s">
        <v>419</v>
      </c>
      <c r="M44">
        <v>7635</v>
      </c>
      <c r="N44" t="s">
        <v>419</v>
      </c>
      <c r="P44" t="s">
        <v>419</v>
      </c>
      <c r="Q44" t="s">
        <v>419</v>
      </c>
      <c r="S44" cm="1">
        <f t="array" ref="S44">Table2[vehicle expense]*copy!AH44/100</f>
        <v>294.80200440970134</v>
      </c>
      <c r="T44" cm="1">
        <f t="array" ref="T44">Table2[fuel expense]*copy!AH44/100</f>
        <v>2666.2635898977751</v>
      </c>
      <c r="U44" s="6" cm="1">
        <f t="array" ref="U44">Table2[server charge]*copy!AG44/100</f>
        <v>55.006377551020407</v>
      </c>
      <c r="V44" s="6" cm="1">
        <f t="array" ref="V44">Table2[DT roll charge]*copy!AG44/100</f>
        <v>140.1397480867347</v>
      </c>
      <c r="W44" s="6" cm="1">
        <f t="array" ref="W44">Table2[sms charge]*copy!AG44/100</f>
        <v>129.26498724489795</v>
      </c>
      <c r="X44" s="6" cm="1">
        <f t="array" ref="X44">Table2[shipment sack]*copy!AG44/100</f>
        <v>142.09980867346937</v>
      </c>
      <c r="Y44" s="6" cm="1">
        <f t="array" ref="Y44">Table2[tape charge]*copy!AG44/100</f>
        <v>11.001275510204081</v>
      </c>
      <c r="Z44" s="6">
        <v>11.551339285714286</v>
      </c>
      <c r="AA44" s="6">
        <v>10.726243622448981</v>
      </c>
      <c r="AB44" s="6">
        <v>3.6130022321428572</v>
      </c>
      <c r="AC44">
        <v>191.28467793367349</v>
      </c>
      <c r="AD44">
        <v>108</v>
      </c>
      <c r="AE44">
        <v>71</v>
      </c>
      <c r="AF44">
        <v>161</v>
      </c>
      <c r="AG44">
        <v>9.1677295918367346E-2</v>
      </c>
      <c r="AH44">
        <v>0.16135498095810782</v>
      </c>
      <c r="AI44">
        <v>161</v>
      </c>
    </row>
    <row r="45" spans="1:35">
      <c r="A45" t="s">
        <v>293</v>
      </c>
      <c r="E45">
        <v>30</v>
      </c>
      <c r="F45" t="s">
        <v>9</v>
      </c>
      <c r="G45" t="s">
        <v>422</v>
      </c>
      <c r="H45">
        <v>368120</v>
      </c>
      <c r="I45">
        <v>14000</v>
      </c>
      <c r="J45">
        <v>3730</v>
      </c>
      <c r="L45">
        <v>1420</v>
      </c>
      <c r="M45">
        <v>239090</v>
      </c>
      <c r="N45">
        <v>9850</v>
      </c>
      <c r="P45" t="s">
        <v>419</v>
      </c>
      <c r="Q45">
        <v>28400</v>
      </c>
      <c r="S45" cm="1">
        <f t="array" ref="S45">Table2[vehicle expense]*copy!AH45/100</f>
        <v>7705.135618360393</v>
      </c>
      <c r="T45" cm="1">
        <f t="array" ref="T45">Table2[fuel expense]*copy!AH45/100</f>
        <v>69687.18749248347</v>
      </c>
      <c r="U45" s="6" cm="1">
        <f t="array" ref="U45">Table2[server charge]*copy!AG45/100</f>
        <v>1437.6822157434401</v>
      </c>
      <c r="V45" s="6" cm="1">
        <f t="array" ref="V45">Table2[DT roll charge]*copy!AG45/100</f>
        <v>3662.7829810495623</v>
      </c>
      <c r="W45" s="6" cm="1">
        <f t="array" ref="W45">Table2[sms charge]*copy!AG45/100</f>
        <v>3378.5532069970841</v>
      </c>
      <c r="X45" s="6" cm="1">
        <f t="array" ref="X45">Table2[shipment sack]*copy!AG45/100</f>
        <v>3714.0123906705535</v>
      </c>
      <c r="Y45" s="6" cm="1">
        <f t="array" ref="Y45">Table2[tape charge]*copy!AG45/100</f>
        <v>287.53644314868802</v>
      </c>
      <c r="Z45" s="6">
        <v>301.91326530612241</v>
      </c>
      <c r="AA45" s="6">
        <v>280.34803206997083</v>
      </c>
      <c r="AB45" s="6">
        <v>94.431760204081627</v>
      </c>
      <c r="AC45">
        <v>4999.5399052478133</v>
      </c>
      <c r="AD45">
        <v>3879</v>
      </c>
      <c r="AE45">
        <v>434</v>
      </c>
      <c r="AF45">
        <v>4208</v>
      </c>
      <c r="AG45">
        <v>2.3961370262390669</v>
      </c>
      <c r="AH45">
        <v>4.2172780116255764</v>
      </c>
      <c r="AI45">
        <v>4362.5</v>
      </c>
    </row>
    <row r="46" spans="1:35">
      <c r="A46" t="s">
        <v>9</v>
      </c>
      <c r="B46" t="s">
        <v>374</v>
      </c>
      <c r="C46">
        <v>30</v>
      </c>
      <c r="D46">
        <v>66</v>
      </c>
      <c r="E46">
        <v>160</v>
      </c>
      <c r="F46" t="s">
        <v>105</v>
      </c>
      <c r="G46" t="s">
        <v>422</v>
      </c>
      <c r="H46">
        <v>14925</v>
      </c>
      <c r="I46">
        <v>3500</v>
      </c>
      <c r="J46" t="s">
        <v>419</v>
      </c>
      <c r="M46">
        <v>42445</v>
      </c>
      <c r="N46" t="s">
        <v>419</v>
      </c>
      <c r="P46" t="s">
        <v>419</v>
      </c>
      <c r="Q46" t="s">
        <v>419</v>
      </c>
      <c r="S46" cm="1">
        <f t="array" ref="S46">Table2[vehicle expense]*copy!AH46/100</f>
        <v>1213.9983162958508</v>
      </c>
      <c r="T46" cm="1">
        <f t="array" ref="T46">Table2[fuel expense]*copy!AH46/100</f>
        <v>10979.70658448587</v>
      </c>
      <c r="U46" s="6" cm="1">
        <f t="array" ref="U46">Table2[server charge]*copy!AG46/100</f>
        <v>226.51694606413992</v>
      </c>
      <c r="V46" s="6" cm="1">
        <f t="array" ref="V46">Table2[DT roll charge]*copy!AG46/100</f>
        <v>577.09722348760931</v>
      </c>
      <c r="W46" s="6" cm="1">
        <f t="array" ref="W46">Table2[sms charge]*copy!AG46/100</f>
        <v>532.31482325072886</v>
      </c>
      <c r="X46" s="6" cm="1">
        <f t="array" ref="X46">Table2[shipment sack]*copy!AG46/100</f>
        <v>585.16877733236151</v>
      </c>
      <c r="Y46" s="6" cm="1">
        <f t="array" ref="Y46">Table2[tape charge]*copy!AG46/100</f>
        <v>45.303389212827987</v>
      </c>
      <c r="Z46" s="6">
        <v>47.56855867346939</v>
      </c>
      <c r="AA46" s="6">
        <v>44.170804482507286</v>
      </c>
      <c r="AB46" s="6">
        <v>14.87838807397959</v>
      </c>
      <c r="AC46">
        <v>787.71267993804668</v>
      </c>
      <c r="AD46">
        <v>621</v>
      </c>
      <c r="AE46">
        <v>50</v>
      </c>
      <c r="AF46">
        <v>663</v>
      </c>
      <c r="AG46">
        <v>0.37752824344023322</v>
      </c>
      <c r="AH46">
        <v>0.66446181599518939</v>
      </c>
      <c r="AI46">
        <v>675.5</v>
      </c>
    </row>
    <row r="47" spans="1:35">
      <c r="B47" t="s">
        <v>374</v>
      </c>
      <c r="D47">
        <v>66</v>
      </c>
      <c r="E47">
        <v>171</v>
      </c>
      <c r="F47" t="s">
        <v>106</v>
      </c>
      <c r="G47" t="s">
        <v>422</v>
      </c>
      <c r="J47" t="s">
        <v>419</v>
      </c>
      <c r="M47">
        <v>11090</v>
      </c>
      <c r="N47" t="s">
        <v>419</v>
      </c>
      <c r="P47" t="s">
        <v>419</v>
      </c>
      <c r="Q47" t="s">
        <v>419</v>
      </c>
      <c r="S47" cm="1">
        <f t="array" ref="S47">Table2[vehicle expense]*copy!AH47/100</f>
        <v>335.08550811785926</v>
      </c>
      <c r="T47" cm="1">
        <f t="array" ref="T47">Table2[fuel expense]*copy!AH47/100</f>
        <v>3030.597745039086</v>
      </c>
      <c r="U47" s="6" cm="1">
        <f t="array" ref="U47">Table2[server charge]*copy!AG47/100</f>
        <v>62.522776967930028</v>
      </c>
      <c r="V47" s="6" cm="1">
        <f t="array" ref="V47">Table2[DT roll charge]*copy!AG47/100</f>
        <v>159.28927888119534</v>
      </c>
      <c r="W47" s="6" cm="1">
        <f t="array" ref="W47">Table2[sms charge]*copy!AG47/100</f>
        <v>146.92852587463557</v>
      </c>
      <c r="X47" s="6" cm="1">
        <f t="array" ref="X47">Table2[shipment sack]*copy!AG47/100</f>
        <v>161.51717383381924</v>
      </c>
      <c r="Y47" s="6" cm="1">
        <f t="array" ref="Y47">Table2[tape charge]*copy!AG47/100</f>
        <v>12.504555393586006</v>
      </c>
      <c r="Z47" s="6">
        <v>13.129783163265307</v>
      </c>
      <c r="AA47" s="6">
        <v>12.191941508746357</v>
      </c>
      <c r="AB47" s="6">
        <v>4.1067044005102042</v>
      </c>
      <c r="AC47">
        <v>217.42295690597669</v>
      </c>
      <c r="AD47">
        <v>163</v>
      </c>
      <c r="AE47">
        <v>23</v>
      </c>
      <c r="AF47">
        <v>183</v>
      </c>
      <c r="AG47">
        <v>0.10420462827988339</v>
      </c>
      <c r="AH47">
        <v>0.18340348767288034</v>
      </c>
      <c r="AI47">
        <v>184.5</v>
      </c>
    </row>
    <row r="48" spans="1:35">
      <c r="B48" t="s">
        <v>374</v>
      </c>
      <c r="D48">
        <v>66</v>
      </c>
      <c r="E48">
        <v>172</v>
      </c>
      <c r="F48" t="s">
        <v>107</v>
      </c>
      <c r="G48" t="s">
        <v>422</v>
      </c>
      <c r="J48" t="s">
        <v>419</v>
      </c>
      <c r="M48">
        <v>6590</v>
      </c>
      <c r="N48" t="s">
        <v>419</v>
      </c>
      <c r="P48" t="s">
        <v>419</v>
      </c>
      <c r="Q48" t="s">
        <v>419</v>
      </c>
      <c r="S48" cm="1">
        <f t="array" ref="S48">Table2[vehicle expense]*copy!AH48/100</f>
        <v>192.26217678893568</v>
      </c>
      <c r="T48" cm="1">
        <f t="array" ref="T48">Table2[fuel expense]*copy!AH48/100</f>
        <v>1738.8675586289839</v>
      </c>
      <c r="U48" s="6" cm="1">
        <f t="array" ref="U48">Table2[server charge]*copy!AG48/100</f>
        <v>35.873724489795919</v>
      </c>
      <c r="V48" s="6" cm="1">
        <f t="array" ref="V48">Table2[DT roll charge]*copy!AG48/100</f>
        <v>91.395487882653057</v>
      </c>
      <c r="W48" s="6" cm="1">
        <f t="array" ref="W48">Table2[sms charge]*copy!AG48/100</f>
        <v>84.303252551020421</v>
      </c>
      <c r="X48" s="6" cm="1">
        <f t="array" ref="X48">Table2[shipment sack]*copy!AG48/100</f>
        <v>92.673788265306115</v>
      </c>
      <c r="Y48" s="6" cm="1">
        <f t="array" ref="Y48">Table2[tape charge]*copy!AG48/100</f>
        <v>7.174744897959183</v>
      </c>
      <c r="Z48" s="6">
        <v>7.5334821428571423</v>
      </c>
      <c r="AA48" s="6">
        <v>6.9953762755102034</v>
      </c>
      <c r="AB48" s="6">
        <v>2.3563058035714288</v>
      </c>
      <c r="AC48">
        <v>124.75087691326532</v>
      </c>
      <c r="AD48">
        <v>96</v>
      </c>
      <c r="AE48">
        <v>15</v>
      </c>
      <c r="AF48">
        <v>105</v>
      </c>
      <c r="AG48">
        <v>5.9789540816326529E-2</v>
      </c>
      <c r="AH48">
        <v>0.10523150932050512</v>
      </c>
      <c r="AI48">
        <v>105</v>
      </c>
    </row>
    <row r="49" spans="1:35">
      <c r="B49" t="s">
        <v>374</v>
      </c>
      <c r="D49">
        <v>66</v>
      </c>
      <c r="E49">
        <v>173</v>
      </c>
      <c r="F49" t="s">
        <v>108</v>
      </c>
      <c r="G49" t="s">
        <v>422</v>
      </c>
      <c r="J49" t="s">
        <v>419</v>
      </c>
      <c r="M49">
        <v>7100</v>
      </c>
      <c r="N49">
        <v>650</v>
      </c>
      <c r="P49" t="s">
        <v>419</v>
      </c>
      <c r="Q49" t="s">
        <v>419</v>
      </c>
      <c r="S49" cm="1">
        <f t="array" ref="S49">Table2[vehicle expense]*copy!AH49/100</f>
        <v>192.26217678893568</v>
      </c>
      <c r="T49" cm="1">
        <f t="array" ref="T49">Table2[fuel expense]*copy!AH49/100</f>
        <v>1738.8675586289839</v>
      </c>
      <c r="U49" s="6" cm="1">
        <f t="array" ref="U49">Table2[server charge]*copy!AG49/100</f>
        <v>35.873724489795919</v>
      </c>
      <c r="V49" s="6" cm="1">
        <f t="array" ref="V49">Table2[DT roll charge]*copy!AG49/100</f>
        <v>91.395487882653057</v>
      </c>
      <c r="W49" s="6" cm="1">
        <f t="array" ref="W49">Table2[sms charge]*copy!AG49/100</f>
        <v>84.303252551020421</v>
      </c>
      <c r="X49" s="6" cm="1">
        <f t="array" ref="X49">Table2[shipment sack]*copy!AG49/100</f>
        <v>92.673788265306115</v>
      </c>
      <c r="Y49" s="6" cm="1">
        <f t="array" ref="Y49">Table2[tape charge]*copy!AG49/100</f>
        <v>7.174744897959183</v>
      </c>
      <c r="Z49" s="6">
        <v>7.5334821428571423</v>
      </c>
      <c r="AA49" s="6">
        <v>6.9953762755102034</v>
      </c>
      <c r="AB49" s="6">
        <v>2.3563058035714288</v>
      </c>
      <c r="AC49">
        <v>124.75087691326532</v>
      </c>
      <c r="AD49">
        <v>108</v>
      </c>
      <c r="AE49">
        <v>13</v>
      </c>
      <c r="AF49">
        <v>105</v>
      </c>
      <c r="AG49">
        <v>5.9789540816326529E-2</v>
      </c>
      <c r="AH49">
        <v>0.10523150932050512</v>
      </c>
      <c r="AI49">
        <v>106</v>
      </c>
    </row>
    <row r="50" spans="1:35">
      <c r="B50" t="s">
        <v>374</v>
      </c>
      <c r="D50">
        <v>66</v>
      </c>
      <c r="E50">
        <v>158</v>
      </c>
      <c r="F50" t="s">
        <v>109</v>
      </c>
      <c r="G50" t="s">
        <v>422</v>
      </c>
      <c r="J50" t="s">
        <v>419</v>
      </c>
      <c r="M50">
        <v>6330</v>
      </c>
      <c r="N50" t="s">
        <v>419</v>
      </c>
      <c r="P50" t="s">
        <v>419</v>
      </c>
      <c r="Q50" t="s">
        <v>419</v>
      </c>
      <c r="S50" cm="1">
        <f t="array" ref="S50">Table2[vehicle expense]*copy!AH50/100</f>
        <v>188.60004008819405</v>
      </c>
      <c r="T50" cm="1">
        <f t="array" ref="T50">Table2[fuel expense]*copy!AH50/100</f>
        <v>1705.7462717979556</v>
      </c>
      <c r="U50" s="6" cm="1">
        <f t="array" ref="U50">Table2[server charge]*copy!AG50/100</f>
        <v>35.190415451895042</v>
      </c>
      <c r="V50" s="6" cm="1">
        <f t="array" ref="V50">Table2[DT roll charge]*copy!AG50/100</f>
        <v>89.654621446792987</v>
      </c>
      <c r="W50" s="6" cm="1">
        <f t="array" ref="W50">Table2[sms charge]*copy!AG50/100</f>
        <v>82.697476311953338</v>
      </c>
      <c r="X50" s="6" cm="1">
        <f t="array" ref="X50">Table2[shipment sack]*copy!AG50/100</f>
        <v>90.908573250728864</v>
      </c>
      <c r="Y50" s="6" cm="1">
        <f t="array" ref="Y50">Table2[tape charge]*copy!AG50/100</f>
        <v>7.0380830903790077</v>
      </c>
      <c r="Z50" s="6">
        <v>7.3899872448979593</v>
      </c>
      <c r="AA50" s="6">
        <v>6.8621310131195337</v>
      </c>
      <c r="AB50" s="6">
        <v>2.3114237882653059</v>
      </c>
      <c r="AC50">
        <v>122.37466973396501</v>
      </c>
      <c r="AD50">
        <v>96</v>
      </c>
      <c r="AE50">
        <v>15</v>
      </c>
      <c r="AF50">
        <v>103</v>
      </c>
      <c r="AG50">
        <v>5.8650692419825068E-2</v>
      </c>
      <c r="AH50">
        <v>0.10322709961916217</v>
      </c>
      <c r="AI50">
        <v>105</v>
      </c>
    </row>
    <row r="51" spans="1:35">
      <c r="B51" t="s">
        <v>374</v>
      </c>
      <c r="D51">
        <v>66</v>
      </c>
      <c r="E51">
        <v>300</v>
      </c>
      <c r="F51" t="s">
        <v>110</v>
      </c>
      <c r="G51" t="s">
        <v>422</v>
      </c>
      <c r="J51" t="s">
        <v>419</v>
      </c>
      <c r="M51">
        <v>1470</v>
      </c>
      <c r="N51" t="s">
        <v>419</v>
      </c>
      <c r="P51" t="s">
        <v>419</v>
      </c>
      <c r="Q51" t="s">
        <v>419</v>
      </c>
      <c r="S51" cm="1">
        <f t="array" ref="S51">Table2[vehicle expense]*copy!AH51/100</f>
        <v>45.776708759270399</v>
      </c>
      <c r="T51" cm="1">
        <f t="array" ref="T51">Table2[fuel expense]*copy!AH51/100</f>
        <v>414.01608538785331</v>
      </c>
      <c r="U51" s="6" cm="1">
        <f t="array" ref="U51">Table2[server charge]*copy!AG51/100</f>
        <v>8.5413629737609327</v>
      </c>
      <c r="V51" s="6" cm="1">
        <f t="array" ref="V51">Table2[DT roll charge]*copy!AG51/100</f>
        <v>21.760830448250729</v>
      </c>
      <c r="W51" s="6" cm="1">
        <f t="array" ref="W51">Table2[sms charge]*copy!AG51/100</f>
        <v>20.072202988338191</v>
      </c>
      <c r="X51" s="6" cm="1">
        <f t="array" ref="X51">Table2[shipment sack]*copy!AG51/100</f>
        <v>22.065187682215743</v>
      </c>
      <c r="Y51" s="6" cm="1">
        <f t="array" ref="Y51">Table2[tape charge]*copy!AG51/100</f>
        <v>1.7082725947521866</v>
      </c>
      <c r="Z51" s="6">
        <v>1.7936862244897958</v>
      </c>
      <c r="AA51" s="6">
        <v>1.6655657798833821</v>
      </c>
      <c r="AB51" s="6">
        <v>0.56102519132653061</v>
      </c>
      <c r="AC51">
        <v>29.702589741253647</v>
      </c>
      <c r="AD51">
        <v>21</v>
      </c>
      <c r="AE51">
        <v>4</v>
      </c>
      <c r="AF51">
        <v>25</v>
      </c>
      <c r="AG51">
        <v>1.4235604956268222E-2</v>
      </c>
      <c r="AH51">
        <v>2.5055121266786932E-2</v>
      </c>
      <c r="AI51">
        <v>26.5</v>
      </c>
    </row>
    <row r="52" spans="1:35">
      <c r="A52" t="s">
        <v>293</v>
      </c>
      <c r="E52">
        <v>32</v>
      </c>
      <c r="F52" t="s">
        <v>10</v>
      </c>
      <c r="G52" t="s">
        <v>422</v>
      </c>
      <c r="H52">
        <v>486546</v>
      </c>
      <c r="I52">
        <v>38890</v>
      </c>
      <c r="J52">
        <v>7475</v>
      </c>
      <c r="L52">
        <v>1820</v>
      </c>
      <c r="M52">
        <v>349360</v>
      </c>
      <c r="N52" t="s">
        <v>419</v>
      </c>
      <c r="P52" t="s">
        <v>419</v>
      </c>
      <c r="Q52">
        <v>125500</v>
      </c>
      <c r="S52" cm="1">
        <f t="array" ref="S52">Table2[vehicle expense]*copy!AH52/100</f>
        <v>11098.105271597515</v>
      </c>
      <c r="T52" cm="1">
        <f t="array" ref="T52">Table2[fuel expense]*copy!AH52/100</f>
        <v>100374.05974143113</v>
      </c>
      <c r="U52" s="6" cm="1">
        <f t="array" ref="U52">Table2[server charge]*copy!AG52/100</f>
        <v>2070.7680393586006</v>
      </c>
      <c r="V52" s="6" cm="1">
        <f t="array" ref="V52">Table2[DT roll charge]*copy!AG52/100</f>
        <v>5275.6957338739066</v>
      </c>
      <c r="W52" s="6" cm="1">
        <f t="array" ref="W52">Table2[sms charge]*copy!AG52/100</f>
        <v>4866.3048924927116</v>
      </c>
      <c r="X52" s="6" cm="1">
        <f t="array" ref="X52">Table2[shipment sack]*copy!AG52/100</f>
        <v>5349.4841016763858</v>
      </c>
      <c r="Y52" s="6" cm="1">
        <f t="array" ref="Y52">Table2[tape charge]*copy!AG52/100</f>
        <v>414.15360787172017</v>
      </c>
      <c r="Z52" s="6">
        <v>434.86128826530614</v>
      </c>
      <c r="AA52" s="6">
        <v>403.79976767492712</v>
      </c>
      <c r="AB52" s="6">
        <v>136.0149473852041</v>
      </c>
      <c r="AC52">
        <v>7201.0958568695341</v>
      </c>
      <c r="AD52">
        <v>5679</v>
      </c>
      <c r="AE52">
        <v>568</v>
      </c>
      <c r="AF52">
        <v>6061</v>
      </c>
      <c r="AG52">
        <v>3.4512800655976679</v>
      </c>
      <c r="AH52">
        <v>6.0743635999198231</v>
      </c>
      <c r="AI52">
        <v>6423</v>
      </c>
    </row>
    <row r="53" spans="1:35">
      <c r="A53" t="s">
        <v>10</v>
      </c>
      <c r="B53" t="s">
        <v>374</v>
      </c>
      <c r="C53">
        <v>32</v>
      </c>
      <c r="D53">
        <v>34</v>
      </c>
      <c r="E53">
        <v>194</v>
      </c>
      <c r="F53" t="s">
        <v>111</v>
      </c>
      <c r="G53" t="s">
        <v>422</v>
      </c>
      <c r="J53" t="s">
        <v>419</v>
      </c>
      <c r="M53">
        <v>2380</v>
      </c>
      <c r="N53" t="s">
        <v>419</v>
      </c>
      <c r="P53" t="s">
        <v>419</v>
      </c>
      <c r="Q53" t="s">
        <v>419</v>
      </c>
      <c r="S53" cm="1">
        <f t="array" ref="S53">Table2[vehicle expense]*copy!AH53/100</f>
        <v>80.567007416315903</v>
      </c>
      <c r="T53" cm="1">
        <f t="array" ref="T53">Table2[fuel expense]*copy!AH53/100</f>
        <v>728.66831028262186</v>
      </c>
      <c r="U53" s="6" cm="1">
        <f t="array" ref="U53">Table2[server charge]*copy!AG53/100</f>
        <v>15.032798833819241</v>
      </c>
      <c r="V53" s="6" cm="1">
        <f t="array" ref="V53">Table2[DT roll charge]*copy!AG53/100</f>
        <v>38.299061588921283</v>
      </c>
      <c r="W53" s="6" cm="1">
        <f t="array" ref="W53">Table2[sms charge]*copy!AG53/100</f>
        <v>35.327077259475217</v>
      </c>
      <c r="X53" s="6" cm="1">
        <f t="array" ref="X53">Table2[shipment sack]*copy!AG53/100</f>
        <v>38.834730320699705</v>
      </c>
      <c r="Y53" s="6" cm="1">
        <f t="array" ref="Y53">Table2[tape charge]*copy!AG53/100</f>
        <v>3.0065597667638486</v>
      </c>
      <c r="Z53" s="6">
        <v>3.1568877551020411</v>
      </c>
      <c r="AA53" s="6">
        <v>2.9313957725947524</v>
      </c>
      <c r="AB53" s="6">
        <v>0.98740433673469385</v>
      </c>
      <c r="AC53">
        <v>52.276557944606409</v>
      </c>
      <c r="AD53">
        <v>36</v>
      </c>
      <c r="AE53">
        <v>11</v>
      </c>
      <c r="AF53">
        <v>44</v>
      </c>
      <c r="AG53">
        <v>2.5054664723032069E-2</v>
      </c>
      <c r="AH53">
        <v>4.4097013429545001E-2</v>
      </c>
      <c r="AI53">
        <v>44</v>
      </c>
    </row>
    <row r="54" spans="1:35">
      <c r="B54" t="s">
        <v>374</v>
      </c>
      <c r="D54">
        <v>34</v>
      </c>
      <c r="E54">
        <v>217</v>
      </c>
      <c r="F54" t="s">
        <v>112</v>
      </c>
      <c r="G54" t="s">
        <v>422</v>
      </c>
      <c r="H54">
        <v>1100</v>
      </c>
      <c r="J54" t="s">
        <v>419</v>
      </c>
      <c r="M54">
        <v>37830</v>
      </c>
      <c r="N54" t="s">
        <v>419</v>
      </c>
      <c r="P54" t="s">
        <v>419</v>
      </c>
      <c r="Q54" t="s">
        <v>419</v>
      </c>
      <c r="S54" cm="1">
        <f t="array" ref="S54">Table2[vehicle expense]*copy!AH54/100</f>
        <v>1153.5730607336141</v>
      </c>
      <c r="T54" cm="1">
        <f t="array" ref="T54">Table2[fuel expense]*copy!AH54/100</f>
        <v>10433.205351773904</v>
      </c>
      <c r="U54" s="6" cm="1">
        <f t="array" ref="U54">Table2[server charge]*copy!AG54/100</f>
        <v>215.24234693877551</v>
      </c>
      <c r="V54" s="6" cm="1">
        <f t="array" ref="V54">Table2[DT roll charge]*copy!AG54/100</f>
        <v>548.37292729591843</v>
      </c>
      <c r="W54" s="6" cm="1">
        <f t="array" ref="W54">Table2[sms charge]*copy!AG54/100</f>
        <v>505.81951530612247</v>
      </c>
      <c r="X54" s="6" cm="1">
        <f t="array" ref="X54">Table2[shipment sack]*copy!AG54/100</f>
        <v>556.04272959183675</v>
      </c>
      <c r="Y54" s="6" cm="1">
        <f t="array" ref="Y54">Table2[tape charge]*copy!AG54/100</f>
        <v>43.048469387755105</v>
      </c>
      <c r="Z54" s="6">
        <v>45.200892857142861</v>
      </c>
      <c r="AA54" s="6">
        <v>41.972257653061227</v>
      </c>
      <c r="AB54" s="6">
        <v>14.137834821428573</v>
      </c>
      <c r="AC54">
        <v>748.50526147959181</v>
      </c>
      <c r="AD54">
        <v>571</v>
      </c>
      <c r="AE54">
        <v>66</v>
      </c>
      <c r="AF54">
        <v>630</v>
      </c>
      <c r="AG54">
        <v>0.35873724489795922</v>
      </c>
      <c r="AH54">
        <v>0.63138905592303074</v>
      </c>
      <c r="AI54">
        <v>637</v>
      </c>
    </row>
    <row r="55" spans="1:35">
      <c r="B55" t="s">
        <v>374</v>
      </c>
      <c r="D55">
        <v>34</v>
      </c>
      <c r="E55">
        <v>349</v>
      </c>
      <c r="F55" t="s">
        <v>113</v>
      </c>
      <c r="G55" t="s">
        <v>419</v>
      </c>
      <c r="J55" t="s">
        <v>419</v>
      </c>
      <c r="M55">
        <v>5452</v>
      </c>
      <c r="N55" t="s">
        <v>419</v>
      </c>
      <c r="P55" t="s">
        <v>419</v>
      </c>
      <c r="Q55" t="s">
        <v>419</v>
      </c>
      <c r="U55" s="6" cm="1">
        <f t="array" ref="U55">Table2[server charge]*copy!AG55/100</f>
        <v>23.232507288629741</v>
      </c>
      <c r="V55" s="6" cm="1">
        <f t="array" ref="V55">Table2[DT roll charge]*copy!AG55/100</f>
        <v>59.189458819241992</v>
      </c>
      <c r="W55" s="6" cm="1">
        <f t="array" ref="W55">Table2[sms charge]*copy!AG55/100</f>
        <v>54.596392128279888</v>
      </c>
      <c r="X55" s="6" cm="1">
        <f t="array" ref="X55">Table2[shipment sack]*copy!AG55/100</f>
        <v>60.017310495626823</v>
      </c>
      <c r="Y55" s="6" cm="1">
        <f t="array" ref="Y55">Table2[tape charge]*copy!AG55/100</f>
        <v>4.6465014577259476</v>
      </c>
      <c r="Z55" s="6">
        <v>4.8788265306122449</v>
      </c>
      <c r="AA55" s="6">
        <v>4.5303389212827989</v>
      </c>
      <c r="AB55" s="6">
        <v>1.5259885204081634</v>
      </c>
      <c r="AC55">
        <v>80.791044096209916</v>
      </c>
      <c r="AD55">
        <v>79</v>
      </c>
      <c r="AE55">
        <v>6</v>
      </c>
      <c r="AF55">
        <v>68</v>
      </c>
      <c r="AG55">
        <v>3.8720845481049565E-2</v>
      </c>
      <c r="AI55">
        <v>70</v>
      </c>
    </row>
    <row r="56" spans="1:35">
      <c r="A56" t="s">
        <v>293</v>
      </c>
      <c r="E56">
        <v>33</v>
      </c>
      <c r="F56" t="s">
        <v>11</v>
      </c>
      <c r="G56" t="s">
        <v>422</v>
      </c>
      <c r="H56">
        <v>68656</v>
      </c>
      <c r="I56">
        <v>3500</v>
      </c>
      <c r="J56">
        <v>780</v>
      </c>
      <c r="L56">
        <v>400</v>
      </c>
      <c r="M56">
        <v>44130</v>
      </c>
      <c r="N56">
        <v>125</v>
      </c>
      <c r="P56" t="s">
        <v>419</v>
      </c>
      <c r="Q56">
        <v>750</v>
      </c>
      <c r="S56" cm="1">
        <f t="array" ref="S56">Table2[vehicle expense]*copy!AH56/100</f>
        <v>1228.6468630988174</v>
      </c>
      <c r="T56" cm="1">
        <f t="array" ref="T56">Table2[fuel expense]*copy!AH56/100</f>
        <v>11112.191731809982</v>
      </c>
      <c r="U56" s="6" cm="1">
        <f t="array" ref="U56">Table2[server charge]*copy!AG56/100</f>
        <v>229.25018221574345</v>
      </c>
      <c r="V56" s="6" cm="1">
        <f t="array" ref="V56">Table2[DT roll charge]*copy!AG56/100</f>
        <v>584.06068923104965</v>
      </c>
      <c r="W56" s="6" cm="1">
        <f t="array" ref="W56">Table2[sms charge]*copy!AG56/100</f>
        <v>538.73792820699714</v>
      </c>
      <c r="X56" s="6" cm="1">
        <f t="array" ref="X56">Table2[shipment sack]*copy!AG56/100</f>
        <v>592.22963739067063</v>
      </c>
      <c r="Y56" s="6" cm="1">
        <f t="array" ref="Y56">Table2[tape charge]*copy!AG56/100</f>
        <v>45.850036443148696</v>
      </c>
      <c r="Z56" s="6">
        <v>48.142538265306129</v>
      </c>
      <c r="AA56" s="6">
        <v>44.703785532069979</v>
      </c>
      <c r="AB56" s="6">
        <v>15.057916135204081</v>
      </c>
      <c r="AC56">
        <v>797.21750865524791</v>
      </c>
      <c r="AD56">
        <v>605</v>
      </c>
      <c r="AE56">
        <v>96</v>
      </c>
      <c r="AF56">
        <v>671</v>
      </c>
      <c r="AG56">
        <v>0.3820836370262391</v>
      </c>
      <c r="AH56">
        <v>0.67247945480056126</v>
      </c>
      <c r="AI56">
        <v>682.5</v>
      </c>
    </row>
    <row r="57" spans="1:35">
      <c r="A57" t="s">
        <v>11</v>
      </c>
      <c r="B57" t="s">
        <v>374</v>
      </c>
      <c r="C57">
        <v>33</v>
      </c>
      <c r="D57">
        <v>97</v>
      </c>
      <c r="E57">
        <v>348</v>
      </c>
      <c r="F57" t="s">
        <v>114</v>
      </c>
      <c r="G57" t="s">
        <v>419</v>
      </c>
      <c r="J57" t="s">
        <v>419</v>
      </c>
      <c r="M57">
        <v>2640</v>
      </c>
      <c r="N57" t="s">
        <v>419</v>
      </c>
      <c r="P57" t="s">
        <v>419</v>
      </c>
      <c r="Q57" t="s">
        <v>419</v>
      </c>
      <c r="U57" s="6" cm="1">
        <f t="array" ref="U57">Table2[server charge]*copy!AG57/100</f>
        <v>12.299562682215743</v>
      </c>
      <c r="V57" s="6" cm="1">
        <f t="array" ref="V57">Table2[DT roll charge]*copy!AG57/100</f>
        <v>31.335595845481052</v>
      </c>
      <c r="W57" s="6" cm="1">
        <f t="array" ref="W57">Table2[sms charge]*copy!AG57/100</f>
        <v>28.903972303206999</v>
      </c>
      <c r="X57" s="6" cm="1">
        <f t="array" ref="X57">Table2[shipment sack]*copy!AG57/100</f>
        <v>31.773870262390673</v>
      </c>
      <c r="Y57" s="6" cm="1">
        <f t="array" ref="Y57">Table2[tape charge]*copy!AG57/100</f>
        <v>2.4599125364431491</v>
      </c>
      <c r="Z57" s="6">
        <v>2.5829081632653059</v>
      </c>
      <c r="AA57" s="6">
        <v>2.39841472303207</v>
      </c>
      <c r="AB57" s="6">
        <v>0.80787627551020424</v>
      </c>
      <c r="AC57">
        <v>42.771729227405245</v>
      </c>
      <c r="AD57">
        <v>43</v>
      </c>
      <c r="AE57">
        <v>6</v>
      </c>
      <c r="AF57">
        <v>36</v>
      </c>
      <c r="AG57">
        <v>2.0499271137026241E-2</v>
      </c>
      <c r="AI57">
        <v>40</v>
      </c>
    </row>
    <row r="58" spans="1:35">
      <c r="A58" t="s">
        <v>293</v>
      </c>
      <c r="E58">
        <v>35</v>
      </c>
      <c r="F58" t="s">
        <v>12</v>
      </c>
      <c r="G58" t="s">
        <v>419</v>
      </c>
      <c r="H58">
        <v>78430</v>
      </c>
      <c r="I58">
        <v>3000</v>
      </c>
      <c r="J58">
        <v>370</v>
      </c>
      <c r="L58">
        <v>1000</v>
      </c>
      <c r="M58">
        <v>23550</v>
      </c>
      <c r="N58" t="s">
        <v>419</v>
      </c>
      <c r="P58" t="s">
        <v>419</v>
      </c>
      <c r="Q58" t="s">
        <v>419</v>
      </c>
      <c r="U58" s="6" cm="1">
        <f t="array" ref="U58">Table2[server charge]*copy!AG58/100</f>
        <v>142.46993440233234</v>
      </c>
      <c r="V58" s="6" cm="1">
        <f t="array" ref="V58">Table2[DT roll charge]*copy!AG58/100</f>
        <v>362.97065187682216</v>
      </c>
      <c r="W58" s="6" cm="1">
        <f t="array" ref="W58">Table2[sms charge]*copy!AG58/100</f>
        <v>334.80434584548101</v>
      </c>
      <c r="X58" s="6" cm="1">
        <f t="array" ref="X58">Table2[shipment sack]*copy!AG58/100</f>
        <v>368.0473305393586</v>
      </c>
      <c r="Y58" s="6" cm="1">
        <f t="array" ref="Y58">Table2[tape charge]*copy!AG58/100</f>
        <v>28.493986880466469</v>
      </c>
      <c r="Z58" s="6">
        <v>29.918686224489793</v>
      </c>
      <c r="AA58" s="6">
        <v>27.781637208454807</v>
      </c>
      <c r="AB58" s="6">
        <v>9.3579001913265305</v>
      </c>
      <c r="AC58">
        <v>495.43919688411074</v>
      </c>
      <c r="AD58">
        <v>389</v>
      </c>
      <c r="AE58">
        <v>54</v>
      </c>
      <c r="AF58">
        <v>417</v>
      </c>
      <c r="AG58">
        <v>0.23744989067055391</v>
      </c>
      <c r="AI58">
        <v>434.5</v>
      </c>
    </row>
    <row r="59" spans="1:35">
      <c r="A59" t="s">
        <v>12</v>
      </c>
      <c r="B59" t="s">
        <v>374</v>
      </c>
      <c r="C59">
        <v>35</v>
      </c>
      <c r="D59">
        <v>88</v>
      </c>
      <c r="E59">
        <v>169</v>
      </c>
      <c r="F59" t="s">
        <v>115</v>
      </c>
      <c r="G59" t="s">
        <v>419</v>
      </c>
      <c r="H59">
        <v>358230</v>
      </c>
      <c r="J59" t="s">
        <v>419</v>
      </c>
      <c r="M59">
        <v>36100</v>
      </c>
      <c r="N59" t="s">
        <v>419</v>
      </c>
      <c r="P59" t="s">
        <v>419</v>
      </c>
      <c r="Q59" t="s">
        <v>419</v>
      </c>
      <c r="U59" s="6" cm="1">
        <f t="array" ref="U59">Table2[server charge]*copy!AG59/100</f>
        <v>146.56978862973762</v>
      </c>
      <c r="V59" s="6" cm="1">
        <f t="array" ref="V59">Table2[DT roll charge]*copy!AG59/100</f>
        <v>373.41585049198255</v>
      </c>
      <c r="W59" s="6" cm="1">
        <f t="array" ref="W59">Table2[sms charge]*copy!AG59/100</f>
        <v>344.43900327988342</v>
      </c>
      <c r="X59" s="6" cm="1">
        <f t="array" ref="X59">Table2[shipment sack]*copy!AG59/100</f>
        <v>378.63862062682216</v>
      </c>
      <c r="Y59" s="6" cm="1">
        <f t="array" ref="Y59">Table2[tape charge]*copy!AG59/100</f>
        <v>29.313957725947525</v>
      </c>
      <c r="Z59" s="6">
        <v>30.779655612244902</v>
      </c>
      <c r="AA59" s="6">
        <v>28.581108782798836</v>
      </c>
      <c r="AB59" s="6">
        <v>9.6271922831632661</v>
      </c>
      <c r="AC59">
        <v>509.6964399599126</v>
      </c>
      <c r="AD59">
        <v>373</v>
      </c>
      <c r="AE59">
        <v>52</v>
      </c>
      <c r="AF59">
        <v>429</v>
      </c>
      <c r="AG59">
        <v>0.2442829810495627</v>
      </c>
      <c r="AI59">
        <v>435</v>
      </c>
    </row>
    <row r="60" spans="1:35">
      <c r="A60" t="s">
        <v>293</v>
      </c>
      <c r="E60">
        <v>37</v>
      </c>
      <c r="F60" t="s">
        <v>13</v>
      </c>
      <c r="G60" t="s">
        <v>419</v>
      </c>
      <c r="H60">
        <v>78150</v>
      </c>
      <c r="I60">
        <v>4000</v>
      </c>
      <c r="J60" t="s">
        <v>419</v>
      </c>
      <c r="L60">
        <v>681</v>
      </c>
      <c r="M60">
        <v>28475</v>
      </c>
      <c r="N60" t="s">
        <v>419</v>
      </c>
      <c r="P60" t="s">
        <v>419</v>
      </c>
      <c r="Q60">
        <v>1750</v>
      </c>
      <c r="U60" s="6" cm="1">
        <f t="array" ref="U60">Table2[server charge]*copy!AG60/100</f>
        <v>180.39358600583091</v>
      </c>
      <c r="V60" s="6" cm="1">
        <f t="array" ref="V60">Table2[DT roll charge]*copy!AG60/100</f>
        <v>459.58873906705537</v>
      </c>
      <c r="W60" s="6" cm="1">
        <f t="array" ref="W60">Table2[sms charge]*copy!AG60/100</f>
        <v>423.92492711370255</v>
      </c>
      <c r="X60" s="6" cm="1">
        <f t="array" ref="X60">Table2[shipment sack]*copy!AG60/100</f>
        <v>466.01676384839652</v>
      </c>
      <c r="Y60" s="6" cm="1">
        <f t="array" ref="Y60">Table2[tape charge]*copy!AG60/100</f>
        <v>36.078717201166178</v>
      </c>
      <c r="Z60" s="6">
        <v>37.882653061224488</v>
      </c>
      <c r="AA60" s="6">
        <v>35.176749271137027</v>
      </c>
      <c r="AB60" s="6">
        <v>11.848852040816325</v>
      </c>
      <c r="AC60">
        <v>627.31869533527697</v>
      </c>
      <c r="AD60">
        <v>426</v>
      </c>
      <c r="AE60">
        <v>91</v>
      </c>
      <c r="AF60">
        <v>528</v>
      </c>
      <c r="AG60">
        <v>0.30065597667638483</v>
      </c>
      <c r="AI60">
        <v>542.5</v>
      </c>
    </row>
    <row r="61" spans="1:35">
      <c r="A61" t="s">
        <v>13</v>
      </c>
      <c r="B61" t="s">
        <v>374</v>
      </c>
      <c r="C61">
        <v>37</v>
      </c>
      <c r="D61">
        <v>30</v>
      </c>
      <c r="E61">
        <v>125</v>
      </c>
      <c r="F61" t="s">
        <v>116</v>
      </c>
      <c r="G61" t="s">
        <v>419</v>
      </c>
      <c r="J61" t="s">
        <v>419</v>
      </c>
      <c r="M61">
        <v>9800</v>
      </c>
      <c r="N61" t="s">
        <v>419</v>
      </c>
      <c r="P61" t="s">
        <v>419</v>
      </c>
      <c r="Q61" t="s">
        <v>419</v>
      </c>
      <c r="U61" s="6" cm="1">
        <f t="array" ref="U61">Table2[server charge]*copy!AG61/100</f>
        <v>44.073432944606409</v>
      </c>
      <c r="V61" s="6" cm="1">
        <f t="array" ref="V61">Table2[DT roll charge]*copy!AG61/100</f>
        <v>112.28588511297376</v>
      </c>
      <c r="W61" s="6" cm="1">
        <f t="array" ref="W61">Table2[sms charge]*copy!AG61/100</f>
        <v>103.57256741982506</v>
      </c>
      <c r="X61" s="6" cm="1">
        <f t="array" ref="X61">Table2[shipment sack]*copy!AG61/100</f>
        <v>113.85636844023324</v>
      </c>
      <c r="Y61" s="6" cm="1">
        <f t="array" ref="Y61">Table2[tape charge]*copy!AG61/100</f>
        <v>8.8146865889212833</v>
      </c>
      <c r="Z61" s="6">
        <v>9.2554209183673457</v>
      </c>
      <c r="AA61" s="6">
        <v>8.5943194241982503</v>
      </c>
      <c r="AB61" s="6">
        <v>2.8948899872448974</v>
      </c>
      <c r="AC61">
        <v>153.26536306486881</v>
      </c>
      <c r="AD61">
        <v>102</v>
      </c>
      <c r="AE61">
        <v>25</v>
      </c>
      <c r="AF61">
        <v>129</v>
      </c>
      <c r="AG61">
        <v>7.3455721574344018E-2</v>
      </c>
      <c r="AI61">
        <v>133.5</v>
      </c>
    </row>
    <row r="62" spans="1:35">
      <c r="B62" t="s">
        <v>374</v>
      </c>
      <c r="D62">
        <v>30</v>
      </c>
      <c r="E62">
        <v>150</v>
      </c>
      <c r="F62" t="s">
        <v>117</v>
      </c>
      <c r="G62" t="s">
        <v>419</v>
      </c>
      <c r="H62">
        <v>1500</v>
      </c>
      <c r="I62">
        <v>5000</v>
      </c>
      <c r="J62" t="s">
        <v>419</v>
      </c>
      <c r="L62">
        <v>281</v>
      </c>
      <c r="M62">
        <v>29950</v>
      </c>
      <c r="N62" t="s">
        <v>419</v>
      </c>
      <c r="P62" t="s">
        <v>419</v>
      </c>
      <c r="Q62" t="s">
        <v>419</v>
      </c>
      <c r="U62" s="6" cm="1">
        <f t="array" ref="U62">Table2[server charge]*copy!AG62/100</f>
        <v>132.56195335276968</v>
      </c>
      <c r="V62" s="6" cm="1">
        <f t="array" ref="V62">Table2[DT roll charge]*copy!AG62/100</f>
        <v>337.72808855685128</v>
      </c>
      <c r="W62" s="6" cm="1">
        <f t="array" ref="W62">Table2[sms charge]*copy!AG62/100</f>
        <v>311.52059037900869</v>
      </c>
      <c r="X62" s="6" cm="1">
        <f t="array" ref="X62">Table2[shipment sack]*copy!AG62/100</f>
        <v>342.45171282798833</v>
      </c>
      <c r="Y62" s="6" cm="1">
        <f t="array" ref="Y62">Table2[tape charge]*copy!AG62/100</f>
        <v>26.512390670553938</v>
      </c>
      <c r="Z62" s="6">
        <v>27.838010204081634</v>
      </c>
      <c r="AA62" s="6">
        <v>25.849580903790088</v>
      </c>
      <c r="AB62" s="6">
        <v>8.7071109693877542</v>
      </c>
      <c r="AC62">
        <v>460.98419278425649</v>
      </c>
      <c r="AD62">
        <v>329</v>
      </c>
      <c r="AE62">
        <v>78</v>
      </c>
      <c r="AF62">
        <v>388</v>
      </c>
      <c r="AG62">
        <v>0.22093658892128279</v>
      </c>
      <c r="AI62">
        <v>401.5</v>
      </c>
    </row>
    <row r="63" spans="1:35">
      <c r="B63" t="s">
        <v>374</v>
      </c>
      <c r="D63">
        <v>30</v>
      </c>
      <c r="E63">
        <v>175</v>
      </c>
      <c r="F63" t="s">
        <v>118</v>
      </c>
      <c r="G63" t="s">
        <v>419</v>
      </c>
      <c r="H63">
        <v>7300</v>
      </c>
      <c r="I63">
        <v>3000</v>
      </c>
      <c r="J63" t="s">
        <v>419</v>
      </c>
      <c r="L63">
        <v>300</v>
      </c>
      <c r="M63">
        <v>35350</v>
      </c>
      <c r="N63" t="s">
        <v>419</v>
      </c>
      <c r="P63" t="s">
        <v>419</v>
      </c>
      <c r="Q63">
        <v>200</v>
      </c>
      <c r="U63" s="6" cm="1">
        <f t="array" ref="U63">Table2[server charge]*copy!AG63/100</f>
        <v>165.70244169096208</v>
      </c>
      <c r="V63" s="6" cm="1">
        <f t="array" ref="V63">Table2[DT roll charge]*copy!AG63/100</f>
        <v>422.16011069606407</v>
      </c>
      <c r="W63" s="6" cm="1">
        <f t="array" ref="W63">Table2[sms charge]*copy!AG63/100</f>
        <v>389.4007379737609</v>
      </c>
      <c r="X63" s="6" cm="1">
        <f t="array" ref="X63">Table2[shipment sack]*copy!AG63/100</f>
        <v>428.06464103498541</v>
      </c>
      <c r="Y63" s="6" cm="1">
        <f t="array" ref="Y63">Table2[tape charge]*copy!AG63/100</f>
        <v>33.140488338192419</v>
      </c>
      <c r="Z63" s="6">
        <v>34.797512755102041</v>
      </c>
      <c r="AA63" s="6">
        <v>32.311976129737609</v>
      </c>
      <c r="AB63" s="6">
        <v>10.883888711734693</v>
      </c>
      <c r="AC63">
        <v>576.23024098032067</v>
      </c>
      <c r="AD63">
        <v>388</v>
      </c>
      <c r="AE63">
        <v>112</v>
      </c>
      <c r="AF63">
        <v>485</v>
      </c>
      <c r="AG63">
        <v>0.27617073615160348</v>
      </c>
      <c r="AI63">
        <v>519.5</v>
      </c>
    </row>
    <row r="64" spans="1:35">
      <c r="A64" t="s">
        <v>293</v>
      </c>
      <c r="E64">
        <v>38</v>
      </c>
      <c r="F64" t="s">
        <v>14</v>
      </c>
      <c r="G64" t="s">
        <v>422</v>
      </c>
      <c r="H64">
        <v>284650</v>
      </c>
      <c r="I64">
        <v>12000</v>
      </c>
      <c r="J64">
        <v>5962</v>
      </c>
      <c r="L64">
        <v>681</v>
      </c>
      <c r="M64">
        <v>156960</v>
      </c>
      <c r="N64" t="s">
        <v>419</v>
      </c>
      <c r="P64" t="s">
        <v>419</v>
      </c>
      <c r="Q64">
        <v>1600</v>
      </c>
      <c r="S64" cm="1">
        <f t="array" ref="S64">Table2[vehicle expense]*copy!AH64/100</f>
        <v>5346.7195830827823</v>
      </c>
      <c r="T64" cm="1">
        <f t="array" ref="T64">Table2[fuel expense]*copy!AH64/100</f>
        <v>48357.078773301262</v>
      </c>
      <c r="U64" s="6" cm="1">
        <f t="array" ref="U64">Table2[server charge]*copy!AG64/100</f>
        <v>997.63119533527686</v>
      </c>
      <c r="V64" s="6" cm="1">
        <f t="array" ref="V64">Table2[DT roll charge]*copy!AG64/100</f>
        <v>2541.6649963556852</v>
      </c>
      <c r="W64" s="6" cm="1">
        <f t="array" ref="W64">Table2[sms charge]*copy!AG64/100</f>
        <v>2344.4333090379009</v>
      </c>
      <c r="X64" s="6" cm="1">
        <f t="array" ref="X64">Table2[shipment sack]*copy!AG64/100</f>
        <v>2577.2139212827988</v>
      </c>
      <c r="Y64" s="6" cm="1">
        <f t="array" ref="Y64">Table2[tape charge]*copy!AG64/100</f>
        <v>199.52623906705537</v>
      </c>
      <c r="Z64" s="6">
        <v>209.50255102040813</v>
      </c>
      <c r="AA64" s="6">
        <v>194.53808309037902</v>
      </c>
      <c r="AB64" s="6">
        <v>65.527742346938766</v>
      </c>
      <c r="AC64">
        <v>3469.2624817784254</v>
      </c>
      <c r="AD64">
        <v>2668</v>
      </c>
      <c r="AE64">
        <v>328</v>
      </c>
      <c r="AF64">
        <v>2920</v>
      </c>
      <c r="AG64">
        <v>1.6627186588921281</v>
      </c>
      <c r="AH64">
        <v>2.9264381639607135</v>
      </c>
      <c r="AI64">
        <v>3116</v>
      </c>
    </row>
    <row r="65" spans="1:35">
      <c r="A65" t="s">
        <v>14</v>
      </c>
      <c r="B65" t="s">
        <v>374</v>
      </c>
      <c r="C65">
        <v>38</v>
      </c>
      <c r="D65">
        <v>61</v>
      </c>
      <c r="E65">
        <v>157</v>
      </c>
      <c r="F65" t="s">
        <v>119</v>
      </c>
      <c r="G65" t="s">
        <v>422</v>
      </c>
      <c r="J65" t="s">
        <v>419</v>
      </c>
      <c r="M65">
        <v>16745</v>
      </c>
      <c r="N65" t="s">
        <v>419</v>
      </c>
      <c r="P65" t="s">
        <v>419</v>
      </c>
      <c r="Q65" t="s">
        <v>419</v>
      </c>
      <c r="S65" cm="1">
        <f t="array" ref="S65">Table2[vehicle expense]*copy!AH65/100</f>
        <v>439.45640408899584</v>
      </c>
      <c r="T65" cm="1">
        <f t="array" ref="T65">Table2[fuel expense]*copy!AH65/100</f>
        <v>3974.5544197233917</v>
      </c>
      <c r="U65" s="6" cm="1">
        <f t="array" ref="U65">Table2[server charge]*copy!AG65/100</f>
        <v>81.997084548104965</v>
      </c>
      <c r="V65" s="6" cm="1">
        <f t="array" ref="V65">Table2[DT roll charge]*copy!AG65/100</f>
        <v>208.90397230320701</v>
      </c>
      <c r="W65" s="6" cm="1">
        <f t="array" ref="W65">Table2[sms charge]*copy!AG65/100</f>
        <v>192.69314868804665</v>
      </c>
      <c r="X65" s="6" cm="1">
        <f t="array" ref="X65">Table2[shipment sack]*copy!AG65/100</f>
        <v>211.82580174927116</v>
      </c>
      <c r="Y65" s="6" cm="1">
        <f t="array" ref="Y65">Table2[tape charge]*copy!AG65/100</f>
        <v>16.399416909620992</v>
      </c>
      <c r="Z65" s="6">
        <v>17.219387755102041</v>
      </c>
      <c r="AA65" s="6">
        <v>15.989431486880466</v>
      </c>
      <c r="AB65" s="6">
        <v>5.3858418367346941</v>
      </c>
      <c r="AC65">
        <v>285.14486151603501</v>
      </c>
      <c r="AD65">
        <v>229</v>
      </c>
      <c r="AE65">
        <v>20</v>
      </c>
      <c r="AF65">
        <v>240</v>
      </c>
      <c r="AG65">
        <v>0.13666180758017493</v>
      </c>
      <c r="AH65">
        <v>0.24052916416115455</v>
      </c>
      <c r="AI65">
        <v>245</v>
      </c>
    </row>
    <row r="66" spans="1:35">
      <c r="B66" t="s">
        <v>374</v>
      </c>
      <c r="D66">
        <v>61</v>
      </c>
      <c r="E66">
        <v>295</v>
      </c>
      <c r="F66" t="s">
        <v>120</v>
      </c>
      <c r="G66" t="s">
        <v>422</v>
      </c>
      <c r="J66" t="s">
        <v>419</v>
      </c>
      <c r="M66">
        <v>4460</v>
      </c>
      <c r="N66" t="s">
        <v>419</v>
      </c>
      <c r="P66" t="s">
        <v>419</v>
      </c>
      <c r="Q66" t="s">
        <v>419</v>
      </c>
      <c r="S66" cm="1">
        <f t="array" ref="S66">Table2[vehicle expense]*copy!AH66/100</f>
        <v>122.68157947484465</v>
      </c>
      <c r="T66" cm="1">
        <f t="array" ref="T66">Table2[fuel expense]*copy!AH66/100</f>
        <v>1109.5631088394466</v>
      </c>
      <c r="U66" s="6" cm="1">
        <f t="array" ref="U66">Table2[server charge]*copy!AG66/100</f>
        <v>22.890852769679299</v>
      </c>
      <c r="V66" s="6" cm="1">
        <f t="array" ref="V66">Table2[DT roll charge]*copy!AG66/100</f>
        <v>58.319025601311949</v>
      </c>
      <c r="W66" s="6" cm="1">
        <f t="array" ref="W66">Table2[sms charge]*copy!AG66/100</f>
        <v>53.793504008746346</v>
      </c>
      <c r="X66" s="6" cm="1">
        <f t="array" ref="X66">Table2[shipment sack]*copy!AG66/100</f>
        <v>59.134702988338184</v>
      </c>
      <c r="Y66" s="6" cm="1">
        <f t="array" ref="Y66">Table2[tape charge]*copy!AG66/100</f>
        <v>4.5781705539358599</v>
      </c>
      <c r="Z66" s="6">
        <v>4.8070790816326525</v>
      </c>
      <c r="AA66" s="6">
        <v>4.4637162900874632</v>
      </c>
      <c r="AB66" s="6">
        <v>1.5035475127551019</v>
      </c>
      <c r="AC66">
        <v>79.602940506559762</v>
      </c>
      <c r="AD66">
        <v>63</v>
      </c>
      <c r="AE66">
        <v>8</v>
      </c>
      <c r="AF66">
        <v>67</v>
      </c>
      <c r="AG66">
        <v>3.8151421282798831E-2</v>
      </c>
      <c r="AH66">
        <v>6.7147724994988972E-2</v>
      </c>
      <c r="AI66">
        <v>70.5</v>
      </c>
    </row>
    <row r="67" spans="1:35">
      <c r="A67" t="s">
        <v>293</v>
      </c>
      <c r="E67">
        <v>39</v>
      </c>
      <c r="F67" t="s">
        <v>15</v>
      </c>
      <c r="G67" t="s">
        <v>422</v>
      </c>
      <c r="H67">
        <v>157200</v>
      </c>
      <c r="I67">
        <v>3500</v>
      </c>
      <c r="J67">
        <v>950</v>
      </c>
      <c r="L67">
        <v>681</v>
      </c>
      <c r="M67">
        <v>92950</v>
      </c>
      <c r="N67">
        <v>150</v>
      </c>
      <c r="P67" t="s">
        <v>419</v>
      </c>
      <c r="Q67">
        <v>8910</v>
      </c>
      <c r="S67" cm="1">
        <f t="array" ref="S67">Table2[vehicle expense]*copy!AH67/100</f>
        <v>2713.6432952495488</v>
      </c>
      <c r="T67" cm="1">
        <f t="array" ref="T67">Table2[fuel expense]*copy!AH67/100</f>
        <v>24542.873541791942</v>
      </c>
      <c r="U67" s="6" cm="1">
        <f t="array" ref="U67">Table2[server charge]*copy!AG67/100</f>
        <v>506.33199708454811</v>
      </c>
      <c r="V67" s="6" cm="1">
        <f t="array" ref="V67">Table2[DT roll charge]*copy!AG67/100</f>
        <v>1289.9820289723032</v>
      </c>
      <c r="W67" s="6" cm="1">
        <f t="array" ref="W67">Table2[sms charge]*copy!AG67/100</f>
        <v>1189.880193148688</v>
      </c>
      <c r="X67" s="6" cm="1">
        <f t="array" ref="X67">Table2[shipment sack]*copy!AG67/100</f>
        <v>1308.0243258017495</v>
      </c>
      <c r="Y67" s="6" cm="1">
        <f t="array" ref="Y67">Table2[tape charge]*copy!AG67/100</f>
        <v>101.26639941690962</v>
      </c>
      <c r="Z67" s="6">
        <v>106.32971938775511</v>
      </c>
      <c r="AA67" s="6">
        <v>98.734739431486886</v>
      </c>
      <c r="AB67" s="6">
        <v>33.257573341836739</v>
      </c>
      <c r="AC67">
        <v>1760.7695198615161</v>
      </c>
      <c r="AD67">
        <v>1458</v>
      </c>
      <c r="AE67">
        <v>93</v>
      </c>
      <c r="AF67">
        <v>1482</v>
      </c>
      <c r="AG67">
        <v>0.84388666180758021</v>
      </c>
      <c r="AH67">
        <v>1.4852675886951292</v>
      </c>
      <c r="AI67">
        <v>1538.5</v>
      </c>
    </row>
    <row r="68" spans="1:35">
      <c r="A68" t="s">
        <v>15</v>
      </c>
      <c r="B68" t="s">
        <v>374</v>
      </c>
      <c r="C68">
        <v>39</v>
      </c>
      <c r="D68">
        <v>46</v>
      </c>
      <c r="E68">
        <v>229</v>
      </c>
      <c r="F68" t="s">
        <v>121</v>
      </c>
      <c r="G68" t="s">
        <v>419</v>
      </c>
      <c r="H68">
        <v>1100</v>
      </c>
      <c r="J68" t="s">
        <v>419</v>
      </c>
      <c r="L68">
        <v>300</v>
      </c>
      <c r="M68">
        <v>26400</v>
      </c>
      <c r="N68" t="s">
        <v>419</v>
      </c>
      <c r="P68" t="s">
        <v>419</v>
      </c>
      <c r="Q68" t="s">
        <v>419</v>
      </c>
      <c r="U68" s="6" cm="1">
        <f t="array" ref="U68">Table2[server charge]*copy!AG68/100</f>
        <v>101.81304664723034</v>
      </c>
      <c r="V68" s="6" cm="1">
        <f t="array" ref="V68">Table2[DT roll charge]*copy!AG68/100</f>
        <v>259.38909894314872</v>
      </c>
      <c r="W68" s="6" cm="1">
        <f t="array" ref="W68">Table2[sms charge]*copy!AG68/100</f>
        <v>239.26065962099128</v>
      </c>
      <c r="X68" s="6" cm="1">
        <f t="array" ref="X68">Table2[shipment sack]*copy!AG68/100</f>
        <v>263.01703717201167</v>
      </c>
      <c r="Y68" s="6" cm="1">
        <f t="array" ref="Y68">Table2[tape charge]*copy!AG68/100</f>
        <v>20.362609329446066</v>
      </c>
      <c r="Z68" s="6">
        <v>21.380739795918366</v>
      </c>
      <c r="AA68" s="6">
        <v>19.853544096209916</v>
      </c>
      <c r="AB68" s="6">
        <v>6.6874202806122458</v>
      </c>
      <c r="AC68">
        <v>354.05486971574351</v>
      </c>
      <c r="AD68">
        <v>265</v>
      </c>
      <c r="AE68">
        <v>40</v>
      </c>
      <c r="AF68">
        <v>298</v>
      </c>
      <c r="AG68">
        <v>0.16968841107871721</v>
      </c>
      <c r="AI68">
        <v>316</v>
      </c>
    </row>
    <row r="69" spans="1:35">
      <c r="B69" t="s">
        <v>374</v>
      </c>
      <c r="D69">
        <v>46</v>
      </c>
      <c r="E69">
        <v>47</v>
      </c>
      <c r="F69" t="s">
        <v>122</v>
      </c>
      <c r="G69" t="s">
        <v>422</v>
      </c>
      <c r="H69">
        <v>1100</v>
      </c>
      <c r="J69">
        <v>400</v>
      </c>
      <c r="L69">
        <v>300</v>
      </c>
      <c r="M69">
        <v>31280</v>
      </c>
      <c r="N69" t="s">
        <v>419</v>
      </c>
      <c r="P69" t="s">
        <v>419</v>
      </c>
      <c r="Q69" t="s">
        <v>419</v>
      </c>
      <c r="S69" cm="1">
        <f t="array" ref="S69">Table2[vehicle expense]*copy!AH69/100</f>
        <v>849.61571457205855</v>
      </c>
      <c r="T69" cm="1">
        <f t="array" ref="T69">Table2[fuel expense]*copy!AH69/100</f>
        <v>7684.1385447985558</v>
      </c>
      <c r="U69" s="6" cm="1">
        <f t="array" ref="U69">Table2[server charge]*copy!AG69/100</f>
        <v>158.52769679300292</v>
      </c>
      <c r="V69" s="6" cm="1">
        <f t="array" ref="V69">Table2[DT roll charge]*copy!AG69/100</f>
        <v>403.88101311953352</v>
      </c>
      <c r="W69" s="6" cm="1">
        <f t="array" ref="W69">Table2[sms charge]*copy!AG69/100</f>
        <v>372.54008746355686</v>
      </c>
      <c r="X69" s="6" cm="1">
        <f t="array" ref="X69">Table2[shipment sack]*copy!AG69/100</f>
        <v>409.52988338192415</v>
      </c>
      <c r="Y69" s="6" cm="1">
        <f t="array" ref="Y69">Table2[tape charge]*copy!AG69/100</f>
        <v>31.705539358600582</v>
      </c>
      <c r="Z69" s="6">
        <v>33.29081632653061</v>
      </c>
      <c r="AA69" s="6">
        <v>30.912900874635564</v>
      </c>
      <c r="AB69" s="6">
        <v>10.412627551020407</v>
      </c>
      <c r="AC69">
        <v>551.28006559766754</v>
      </c>
      <c r="AD69">
        <v>447</v>
      </c>
      <c r="AE69">
        <v>35</v>
      </c>
      <c r="AF69">
        <v>464</v>
      </c>
      <c r="AG69">
        <v>0.26421282798833817</v>
      </c>
      <c r="AH69">
        <v>0.46502305071156541</v>
      </c>
      <c r="AI69">
        <v>470.5</v>
      </c>
    </row>
    <row r="70" spans="1:35">
      <c r="B70" t="s">
        <v>374</v>
      </c>
      <c r="D70">
        <v>46</v>
      </c>
      <c r="E70">
        <v>53</v>
      </c>
      <c r="F70" t="s">
        <v>123</v>
      </c>
      <c r="G70" t="s">
        <v>419</v>
      </c>
      <c r="H70">
        <v>91090</v>
      </c>
      <c r="J70">
        <v>250</v>
      </c>
      <c r="L70">
        <v>400</v>
      </c>
      <c r="M70">
        <v>68200</v>
      </c>
      <c r="N70">
        <v>1825</v>
      </c>
      <c r="P70" t="s">
        <v>419</v>
      </c>
      <c r="Q70">
        <v>800</v>
      </c>
      <c r="U70" s="6" cm="1">
        <f t="array" ref="U70">Table2[server charge]*copy!AG70/100</f>
        <v>303.73086734693879</v>
      </c>
      <c r="V70" s="6" cm="1">
        <f t="array" ref="V70">Table2[DT roll charge]*copy!AG70/100</f>
        <v>773.81513073979602</v>
      </c>
      <c r="W70" s="6" cm="1">
        <f t="array" ref="W70">Table2[sms charge]*copy!AG70/100</f>
        <v>713.76753826530626</v>
      </c>
      <c r="X70" s="6" cm="1">
        <f t="array" ref="X70">Table2[shipment sack]*copy!AG70/100</f>
        <v>784.63807397959181</v>
      </c>
      <c r="Y70" s="6" cm="1">
        <f t="array" ref="Y70">Table2[tape charge]*copy!AG70/100</f>
        <v>60.746173469387756</v>
      </c>
      <c r="Z70" s="6">
        <v>63.783482142857146</v>
      </c>
      <c r="AA70" s="6">
        <v>59.227519132653057</v>
      </c>
      <c r="AB70" s="6">
        <v>19.950055803571431</v>
      </c>
      <c r="AC70">
        <v>1056.2240911989795</v>
      </c>
      <c r="AD70">
        <v>777</v>
      </c>
      <c r="AE70">
        <v>136</v>
      </c>
      <c r="AF70">
        <v>889</v>
      </c>
      <c r="AG70">
        <v>0.50621811224489799</v>
      </c>
      <c r="AI70">
        <v>924.5</v>
      </c>
    </row>
    <row r="71" spans="1:35">
      <c r="B71" t="s">
        <v>374</v>
      </c>
      <c r="D71">
        <v>46</v>
      </c>
      <c r="E71">
        <v>54</v>
      </c>
      <c r="F71" t="s">
        <v>124</v>
      </c>
      <c r="G71" t="s">
        <v>419</v>
      </c>
      <c r="H71">
        <v>1500</v>
      </c>
      <c r="J71" t="s">
        <v>419</v>
      </c>
      <c r="L71">
        <v>400</v>
      </c>
      <c r="M71">
        <v>15200</v>
      </c>
      <c r="N71" t="s">
        <v>419</v>
      </c>
      <c r="P71" t="s">
        <v>419</v>
      </c>
      <c r="Q71" t="s">
        <v>419</v>
      </c>
      <c r="U71" s="6" cm="1">
        <f t="array" ref="U71">Table2[server charge]*copy!AG71/100</f>
        <v>64.231049562682216</v>
      </c>
      <c r="V71" s="6" cm="1">
        <f t="array" ref="V71">Table2[DT roll charge]*copy!AG71/100</f>
        <v>163.64144497084547</v>
      </c>
      <c r="W71" s="6" cm="1">
        <f t="array" ref="W71">Table2[sms charge]*copy!AG71/100</f>
        <v>150.9429664723032</v>
      </c>
      <c r="X71" s="6" cm="1">
        <f t="array" ref="X71">Table2[shipment sack]*copy!AG71/100</f>
        <v>165.93021137026236</v>
      </c>
      <c r="Y71" s="6" cm="1">
        <f t="array" ref="Y71">Table2[tape charge]*copy!AG71/100</f>
        <v>12.846209912536443</v>
      </c>
      <c r="Z71" s="6">
        <v>13.488520408163264</v>
      </c>
      <c r="AA71" s="6">
        <v>12.525054664723031</v>
      </c>
      <c r="AB71" s="6">
        <v>4.2189094387755093</v>
      </c>
      <c r="AC71">
        <v>223.36347485422738</v>
      </c>
      <c r="AD71">
        <v>167</v>
      </c>
      <c r="AE71">
        <v>32</v>
      </c>
      <c r="AF71">
        <v>188</v>
      </c>
      <c r="AG71">
        <v>0.10705174927113702</v>
      </c>
      <c r="AI71">
        <v>196.5</v>
      </c>
    </row>
    <row r="72" spans="1:35">
      <c r="B72" t="s">
        <v>374</v>
      </c>
      <c r="D72">
        <v>46</v>
      </c>
      <c r="E72">
        <v>186</v>
      </c>
      <c r="F72" t="s">
        <v>125</v>
      </c>
      <c r="G72" t="s">
        <v>419</v>
      </c>
      <c r="H72">
        <v>4300</v>
      </c>
      <c r="J72" t="s">
        <v>419</v>
      </c>
      <c r="L72">
        <v>300</v>
      </c>
      <c r="M72">
        <v>44985</v>
      </c>
      <c r="N72">
        <v>62.5</v>
      </c>
      <c r="P72" t="s">
        <v>419</v>
      </c>
      <c r="Q72" t="s">
        <v>419</v>
      </c>
      <c r="U72" s="6" cm="1">
        <f t="array" ref="U72">Table2[server charge]*copy!AG72/100</f>
        <v>254.53261661807582</v>
      </c>
      <c r="V72" s="6" cm="1">
        <f t="array" ref="V72">Table2[DT roll charge]*copy!AG72/100</f>
        <v>648.47274735787175</v>
      </c>
      <c r="W72" s="6" cm="1">
        <f t="array" ref="W72">Table2[sms charge]*copy!AG72/100</f>
        <v>598.15164905247809</v>
      </c>
      <c r="X72" s="6" cm="1">
        <f t="array" ref="X72">Table2[shipment sack]*copy!AG72/100</f>
        <v>657.54259293002906</v>
      </c>
      <c r="Y72" s="6" cm="1">
        <f t="array" ref="Y72">Table2[tape charge]*copy!AG72/100</f>
        <v>50.906523323615154</v>
      </c>
      <c r="Z72" s="6">
        <v>53.451849489795912</v>
      </c>
      <c r="AA72" s="6">
        <v>49.633860240524783</v>
      </c>
      <c r="AB72" s="6">
        <v>16.718550701530614</v>
      </c>
      <c r="AC72">
        <v>885.13717428935854</v>
      </c>
      <c r="AD72">
        <v>696</v>
      </c>
      <c r="AE72">
        <v>51</v>
      </c>
      <c r="AF72">
        <v>745</v>
      </c>
      <c r="AG72">
        <v>0.42422102769679298</v>
      </c>
      <c r="AI72">
        <v>764.5</v>
      </c>
    </row>
    <row r="73" spans="1:35">
      <c r="B73" t="s">
        <v>374</v>
      </c>
      <c r="D73">
        <v>46</v>
      </c>
      <c r="E73">
        <v>309</v>
      </c>
      <c r="F73" t="s">
        <v>126</v>
      </c>
      <c r="G73" t="s">
        <v>419</v>
      </c>
      <c r="J73" t="s">
        <v>419</v>
      </c>
      <c r="L73">
        <v>250</v>
      </c>
      <c r="M73">
        <v>6200</v>
      </c>
      <c r="N73" t="s">
        <v>419</v>
      </c>
      <c r="P73" t="s">
        <v>419</v>
      </c>
      <c r="Q73" t="s">
        <v>419</v>
      </c>
      <c r="U73" s="6" cm="1">
        <f t="array" ref="U73">Table2[server charge]*copy!AG73/100</f>
        <v>23.574161807580175</v>
      </c>
      <c r="V73" s="6" cm="1">
        <f t="array" ref="V73">Table2[DT roll charge]*copy!AG73/100</f>
        <v>60.059892037172013</v>
      </c>
      <c r="W73" s="6" cm="1">
        <f t="array" ref="W73">Table2[sms charge]*copy!AG73/100</f>
        <v>55.399280247813415</v>
      </c>
      <c r="X73" s="6" cm="1">
        <f t="array" ref="X73">Table2[shipment sack]*copy!AG73/100</f>
        <v>60.899918002915456</v>
      </c>
      <c r="Y73" s="6" cm="1">
        <f t="array" ref="Y73">Table2[tape charge]*copy!AG73/100</f>
        <v>4.7148323615160352</v>
      </c>
      <c r="Z73" s="6">
        <v>4.9505739795918364</v>
      </c>
      <c r="AA73" s="6">
        <v>4.5969615524781338</v>
      </c>
      <c r="AB73" s="6">
        <v>1.5484295280612244</v>
      </c>
      <c r="AC73">
        <v>81.979147685860056</v>
      </c>
      <c r="AD73">
        <v>75</v>
      </c>
      <c r="AE73">
        <v>9</v>
      </c>
      <c r="AF73">
        <v>69</v>
      </c>
      <c r="AG73">
        <v>3.9290269679300292E-2</v>
      </c>
      <c r="AI73">
        <v>69</v>
      </c>
    </row>
    <row r="74" spans="1:35">
      <c r="A74" t="s">
        <v>293</v>
      </c>
      <c r="E74">
        <v>41</v>
      </c>
      <c r="F74" t="s">
        <v>16</v>
      </c>
      <c r="G74" t="s">
        <v>422</v>
      </c>
      <c r="H74">
        <v>72981</v>
      </c>
      <c r="I74">
        <v>2533</v>
      </c>
      <c r="J74">
        <v>700</v>
      </c>
      <c r="L74">
        <v>400</v>
      </c>
      <c r="M74">
        <v>19905</v>
      </c>
      <c r="N74" t="s">
        <v>419</v>
      </c>
      <c r="P74" t="s">
        <v>419</v>
      </c>
      <c r="Q74">
        <v>200</v>
      </c>
      <c r="S74" cm="1">
        <f t="array" ref="S74">Table2[vehicle expense]*copy!AH74/100</f>
        <v>664.67781118460607</v>
      </c>
      <c r="T74" cm="1">
        <f t="array" ref="T74">Table2[fuel expense]*copy!AH74/100</f>
        <v>6011.5135598316292</v>
      </c>
      <c r="U74" s="6" cm="1">
        <f t="array" ref="U74">Table2[server charge]*copy!AG74/100</f>
        <v>124.02059037900874</v>
      </c>
      <c r="V74" s="6" cm="1">
        <f t="array" ref="V74">Table2[DT roll charge]*copy!AG74/100</f>
        <v>315.96725810860056</v>
      </c>
      <c r="W74" s="6" cm="1">
        <f t="array" ref="W74">Table2[sms charge]*copy!AG74/100</f>
        <v>291.44838739067052</v>
      </c>
      <c r="X74" s="6" cm="1">
        <f t="array" ref="X74">Table2[shipment sack]*copy!AG74/100</f>
        <v>320.38652514577257</v>
      </c>
      <c r="Y74" s="6" cm="1">
        <f t="array" ref="Y74">Table2[tape charge]*copy!AG74/100</f>
        <v>24.80411807580175</v>
      </c>
      <c r="Z74" s="6">
        <v>26.044323979591837</v>
      </c>
      <c r="AA74" s="6">
        <v>24.184015123906708</v>
      </c>
      <c r="AB74" s="6">
        <v>8.1460857780612237</v>
      </c>
      <c r="AC74">
        <v>431.28160304300292</v>
      </c>
      <c r="AD74">
        <v>323</v>
      </c>
      <c r="AE74">
        <v>61</v>
      </c>
      <c r="AF74">
        <v>363</v>
      </c>
      <c r="AG74">
        <v>0.20670098396501457</v>
      </c>
      <c r="AH74">
        <v>0.36380036079374622</v>
      </c>
      <c r="AI74">
        <v>378</v>
      </c>
    </row>
    <row r="75" spans="1:35">
      <c r="A75" t="s">
        <v>16</v>
      </c>
      <c r="B75" t="s">
        <v>374</v>
      </c>
      <c r="C75">
        <v>41</v>
      </c>
      <c r="D75">
        <v>95</v>
      </c>
      <c r="E75">
        <v>120</v>
      </c>
      <c r="F75" t="s">
        <v>127</v>
      </c>
      <c r="G75" t="s">
        <v>422</v>
      </c>
      <c r="H75">
        <v>251450</v>
      </c>
      <c r="J75" t="s">
        <v>419</v>
      </c>
      <c r="M75">
        <v>17150</v>
      </c>
      <c r="N75" t="s">
        <v>419</v>
      </c>
      <c r="P75" t="s">
        <v>419</v>
      </c>
      <c r="Q75" t="s">
        <v>419</v>
      </c>
      <c r="S75" cm="1">
        <f t="array" ref="S75">Table2[vehicle expense]*copy!AH75/100</f>
        <v>551.1515734616155</v>
      </c>
      <c r="T75" cm="1">
        <f t="array" ref="T75">Table2[fuel expense]*copy!AH75/100</f>
        <v>4984.7536680697531</v>
      </c>
      <c r="U75" s="6" cm="1">
        <f t="array" ref="U75">Table2[server charge]*copy!AG75/100</f>
        <v>102.83801020408164</v>
      </c>
      <c r="V75" s="6" cm="1">
        <f t="array" ref="V75">Table2[DT roll charge]*copy!AG75/100</f>
        <v>262.00039859693874</v>
      </c>
      <c r="W75" s="6" cm="1">
        <f t="array" ref="W75">Table2[sms charge]*copy!AG75/100</f>
        <v>241.66932397959184</v>
      </c>
      <c r="X75" s="6" cm="1">
        <f t="array" ref="X75">Table2[shipment sack]*copy!AG75/100</f>
        <v>265.66485969387753</v>
      </c>
      <c r="Y75" s="6" cm="1">
        <f t="array" ref="Y75">Table2[tape charge]*copy!AG75/100</f>
        <v>20.567602040816329</v>
      </c>
      <c r="Z75" s="6">
        <v>21.595982142857142</v>
      </c>
      <c r="AA75" s="6">
        <v>20.053411989795919</v>
      </c>
      <c r="AB75" s="6">
        <v>6.7547433035714288</v>
      </c>
      <c r="AC75">
        <v>357.61918048469386</v>
      </c>
      <c r="AD75">
        <v>242</v>
      </c>
      <c r="AE75">
        <v>59</v>
      </c>
      <c r="AF75">
        <v>301</v>
      </c>
      <c r="AG75">
        <v>0.17139668367346939</v>
      </c>
      <c r="AH75">
        <v>0.30166366005211465</v>
      </c>
      <c r="AI75">
        <v>306.5</v>
      </c>
    </row>
    <row r="76" spans="1:35">
      <c r="B76" t="s">
        <v>374</v>
      </c>
      <c r="D76">
        <v>95</v>
      </c>
      <c r="E76">
        <v>341</v>
      </c>
      <c r="F76" t="s">
        <v>128</v>
      </c>
      <c r="G76" t="s">
        <v>419</v>
      </c>
      <c r="J76" t="s">
        <v>419</v>
      </c>
      <c r="M76">
        <v>5520</v>
      </c>
      <c r="N76" t="s">
        <v>419</v>
      </c>
      <c r="P76" t="s">
        <v>419</v>
      </c>
      <c r="Q76" t="s">
        <v>419</v>
      </c>
      <c r="U76" s="6" cm="1">
        <f t="array" ref="U76">Table2[server charge]*copy!AG76/100</f>
        <v>26.990706997084548</v>
      </c>
      <c r="V76" s="6" cm="1">
        <f t="array" ref="V76">Table2[DT roll charge]*copy!AG76/100</f>
        <v>68.7642242164723</v>
      </c>
      <c r="W76" s="6" cm="1">
        <f t="array" ref="W76">Table2[sms charge]*copy!AG76/100</f>
        <v>63.428161443148682</v>
      </c>
      <c r="X76" s="6" cm="1">
        <f t="array" ref="X76">Table2[shipment sack]*copy!AG76/100</f>
        <v>69.725993075801739</v>
      </c>
      <c r="Y76" s="6" cm="1">
        <f t="array" ref="Y76">Table2[tape charge]*copy!AG76/100</f>
        <v>5.3981413994169101</v>
      </c>
      <c r="Z76" s="6">
        <v>5.6680484693877551</v>
      </c>
      <c r="AA76" s="6">
        <v>5.2631878644314876</v>
      </c>
      <c r="AB76" s="6">
        <v>1.7728396045918366</v>
      </c>
      <c r="AC76">
        <v>93.860183582361515</v>
      </c>
      <c r="AD76">
        <v>88</v>
      </c>
      <c r="AE76">
        <v>18</v>
      </c>
      <c r="AF76">
        <v>79</v>
      </c>
      <c r="AG76">
        <v>4.4984511661807579E-2</v>
      </c>
      <c r="AI76">
        <v>86.5</v>
      </c>
    </row>
    <row r="77" spans="1:35">
      <c r="B77" t="s">
        <v>374</v>
      </c>
      <c r="D77">
        <v>95</v>
      </c>
      <c r="E77">
        <v>342</v>
      </c>
      <c r="F77" t="s">
        <v>129</v>
      </c>
      <c r="G77" t="s">
        <v>419</v>
      </c>
      <c r="J77" t="s">
        <v>419</v>
      </c>
      <c r="M77">
        <v>3260</v>
      </c>
      <c r="N77" t="s">
        <v>419</v>
      </c>
      <c r="P77" t="s">
        <v>419</v>
      </c>
      <c r="Q77" t="s">
        <v>419</v>
      </c>
      <c r="U77" s="6" cm="1">
        <f t="array" ref="U77">Table2[server charge]*copy!AG77/100</f>
        <v>16.741071428571427</v>
      </c>
      <c r="V77" s="6" cm="1">
        <f t="array" ref="V77">Table2[DT roll charge]*copy!AG77/100</f>
        <v>42.651227678571423</v>
      </c>
      <c r="W77" s="6" cm="1">
        <f t="array" ref="W77">Table2[sms charge]*copy!AG77/100</f>
        <v>39.341517857142854</v>
      </c>
      <c r="X77" s="6" cm="1">
        <f t="array" ref="X77">Table2[shipment sack]*copy!AG77/100</f>
        <v>43.247767857142854</v>
      </c>
      <c r="Y77" s="6" cm="1">
        <f t="array" ref="Y77">Table2[tape charge]*copy!AG77/100</f>
        <v>3.3482142857142856</v>
      </c>
      <c r="Z77" s="6">
        <v>3.515625</v>
      </c>
      <c r="AA77" s="6">
        <v>3.2645089285714284</v>
      </c>
      <c r="AB77" s="6">
        <v>1.0996093749999998</v>
      </c>
      <c r="AC77">
        <v>58.217075892857139</v>
      </c>
      <c r="AD77">
        <v>58</v>
      </c>
      <c r="AE77">
        <v>22</v>
      </c>
      <c r="AF77">
        <v>49</v>
      </c>
      <c r="AG77">
        <v>2.7901785714285712E-2</v>
      </c>
      <c r="AI77">
        <v>50</v>
      </c>
    </row>
    <row r="78" spans="1:35">
      <c r="B78" t="s">
        <v>374</v>
      </c>
      <c r="D78">
        <v>95</v>
      </c>
      <c r="E78">
        <v>335</v>
      </c>
      <c r="F78" t="s">
        <v>130</v>
      </c>
      <c r="G78" t="s">
        <v>419</v>
      </c>
      <c r="J78" t="s">
        <v>419</v>
      </c>
      <c r="M78">
        <v>675</v>
      </c>
      <c r="N78" t="s">
        <v>419</v>
      </c>
      <c r="P78" t="s">
        <v>419</v>
      </c>
      <c r="Q78" t="s">
        <v>419</v>
      </c>
      <c r="U78" s="6" cm="1">
        <f t="array" ref="U78">Table2[server charge]*copy!AG78/100</f>
        <v>2.7332361516034984</v>
      </c>
      <c r="V78" s="6" cm="1">
        <f t="array" ref="V78">Table2[DT roll charge]*copy!AG78/100</f>
        <v>6.9634657434402332</v>
      </c>
      <c r="W78" s="6" cm="1">
        <f t="array" ref="W78">Table2[sms charge]*copy!AG78/100</f>
        <v>6.4231049562682223</v>
      </c>
      <c r="X78" s="6" cm="1">
        <f t="array" ref="X78">Table2[shipment sack]*copy!AG78/100</f>
        <v>7.0608600583090375</v>
      </c>
      <c r="Y78" s="6" cm="1">
        <f t="array" ref="Y78">Table2[tape charge]*copy!AG78/100</f>
        <v>0.54664723032069973</v>
      </c>
      <c r="Z78" s="6">
        <v>0.57397959183673475</v>
      </c>
      <c r="AA78" s="6">
        <v>0.53298104956268222</v>
      </c>
      <c r="AB78" s="6">
        <v>0.1795280612244898</v>
      </c>
      <c r="AC78">
        <v>9.5048287172011676</v>
      </c>
      <c r="AD78">
        <v>14</v>
      </c>
      <c r="AE78">
        <v>9</v>
      </c>
      <c r="AF78">
        <v>8</v>
      </c>
      <c r="AG78">
        <v>4.5553935860058311E-3</v>
      </c>
      <c r="AI78">
        <v>9.5</v>
      </c>
    </row>
    <row r="79" spans="1:35">
      <c r="A79" t="s">
        <v>293</v>
      </c>
      <c r="E79">
        <v>42</v>
      </c>
      <c r="F79" t="s">
        <v>17</v>
      </c>
      <c r="G79" t="s">
        <v>419</v>
      </c>
      <c r="H79">
        <v>378015</v>
      </c>
      <c r="I79">
        <v>15000</v>
      </c>
      <c r="J79">
        <v>34870</v>
      </c>
      <c r="L79">
        <v>800</v>
      </c>
      <c r="M79">
        <v>202280</v>
      </c>
      <c r="N79" t="s">
        <v>419</v>
      </c>
      <c r="P79">
        <v>226660.5</v>
      </c>
      <c r="Q79">
        <v>45150</v>
      </c>
      <c r="U79" s="6" cm="1">
        <f t="array" ref="U79">Table2[server charge]*copy!AG79/100</f>
        <v>1192.3742711370262</v>
      </c>
      <c r="V79" s="6" cm="1">
        <f t="array" ref="V79">Table2[DT roll charge]*copy!AG79/100</f>
        <v>3037.8119305758023</v>
      </c>
      <c r="W79" s="6" cm="1">
        <f t="array" ref="W79">Table2[sms charge]*copy!AG79/100</f>
        <v>2802.0795371720119</v>
      </c>
      <c r="X79" s="6" cm="1">
        <f t="array" ref="X79">Table2[shipment sack]*copy!AG79/100</f>
        <v>3080.3002004373179</v>
      </c>
      <c r="Y79" s="6" cm="1">
        <f t="array" ref="Y79">Table2[tape charge]*copy!AG79/100</f>
        <v>238.47485422740527</v>
      </c>
      <c r="Z79" s="6">
        <v>250.39859693877551</v>
      </c>
      <c r="AA79" s="6">
        <v>232.51298287172011</v>
      </c>
      <c r="AB79" s="6">
        <v>78.319116709183675</v>
      </c>
      <c r="AC79">
        <v>4146.4815278790084</v>
      </c>
      <c r="AD79">
        <v>3157</v>
      </c>
      <c r="AE79">
        <v>421</v>
      </c>
      <c r="AF79">
        <v>3490</v>
      </c>
      <c r="AG79">
        <v>1.9872904518950438</v>
      </c>
      <c r="AI79">
        <v>3586.5</v>
      </c>
    </row>
    <row r="80" spans="1:35">
      <c r="A80" t="s">
        <v>17</v>
      </c>
      <c r="B80" t="s">
        <v>374</v>
      </c>
      <c r="C80">
        <v>42</v>
      </c>
      <c r="D80">
        <v>85</v>
      </c>
      <c r="E80">
        <v>266</v>
      </c>
      <c r="F80" t="s">
        <v>131</v>
      </c>
      <c r="G80" t="s">
        <v>419</v>
      </c>
      <c r="J80" t="s">
        <v>419</v>
      </c>
      <c r="L80">
        <v>300</v>
      </c>
      <c r="M80">
        <v>7580</v>
      </c>
      <c r="N80" t="s">
        <v>419</v>
      </c>
      <c r="P80" t="s">
        <v>419</v>
      </c>
      <c r="Q80" t="s">
        <v>419</v>
      </c>
      <c r="U80" s="6" cm="1">
        <f t="array" ref="U80">Table2[server charge]*copy!AG80/100</f>
        <v>34.165451895043731</v>
      </c>
      <c r="V80" s="6" cm="1">
        <f t="array" ref="V80">Table2[DT roll charge]*copy!AG80/100</f>
        <v>87.043321793002917</v>
      </c>
      <c r="W80" s="6" cm="1">
        <f t="array" ref="W80">Table2[sms charge]*copy!AG80/100</f>
        <v>80.288811953352763</v>
      </c>
      <c r="X80" s="6" cm="1">
        <f t="array" ref="X80">Table2[shipment sack]*copy!AG80/100</f>
        <v>88.260750728862973</v>
      </c>
      <c r="Y80" s="6" cm="1">
        <f t="array" ref="Y80">Table2[tape charge]*copy!AG80/100</f>
        <v>6.8330903790087465</v>
      </c>
      <c r="Z80" s="6">
        <v>7.174744897959183</v>
      </c>
      <c r="AA80" s="6">
        <v>6.6622631195335282</v>
      </c>
      <c r="AB80" s="6">
        <v>2.2441007653061225</v>
      </c>
      <c r="AC80">
        <v>118.81035896501459</v>
      </c>
      <c r="AD80">
        <v>78</v>
      </c>
      <c r="AE80">
        <v>19</v>
      </c>
      <c r="AF80">
        <v>100</v>
      </c>
      <c r="AG80">
        <v>5.6942419825072886E-2</v>
      </c>
      <c r="AI80">
        <v>101.5</v>
      </c>
    </row>
    <row r="81" spans="1:35">
      <c r="B81" t="s">
        <v>374</v>
      </c>
      <c r="D81">
        <v>85</v>
      </c>
      <c r="E81">
        <v>315</v>
      </c>
      <c r="F81" t="s">
        <v>132</v>
      </c>
      <c r="G81" t="s">
        <v>419</v>
      </c>
      <c r="J81" t="s">
        <v>419</v>
      </c>
      <c r="M81">
        <v>1520</v>
      </c>
      <c r="N81" t="s">
        <v>419</v>
      </c>
      <c r="P81" t="s">
        <v>419</v>
      </c>
      <c r="Q81" t="s">
        <v>419</v>
      </c>
      <c r="U81" s="6" cm="1">
        <f t="array" ref="U81">Table2[server charge]*copy!AG81/100</f>
        <v>10.249635568513121</v>
      </c>
      <c r="V81" s="6" cm="1">
        <f t="array" ref="V81">Table2[DT roll charge]*copy!AG81/100</f>
        <v>26.112996537900877</v>
      </c>
      <c r="W81" s="6" cm="1">
        <f t="array" ref="W81">Table2[sms charge]*copy!AG81/100</f>
        <v>24.086643586005831</v>
      </c>
      <c r="X81" s="6" cm="1">
        <f t="array" ref="X81">Table2[shipment sack]*copy!AG81/100</f>
        <v>26.478225218658896</v>
      </c>
      <c r="Y81" s="6" cm="1">
        <f t="array" ref="Y81">Table2[tape charge]*copy!AG81/100</f>
        <v>2.049927113702624</v>
      </c>
      <c r="Z81" s="6">
        <v>2.1524234693877551</v>
      </c>
      <c r="AA81" s="6">
        <v>1.9986789358600583</v>
      </c>
      <c r="AB81" s="6">
        <v>0.67323022959183676</v>
      </c>
      <c r="AC81">
        <v>35.643107689504376</v>
      </c>
      <c r="AD81">
        <v>22</v>
      </c>
      <c r="AE81">
        <v>6</v>
      </c>
      <c r="AF81">
        <v>30</v>
      </c>
      <c r="AG81">
        <v>1.7082725947521867E-2</v>
      </c>
      <c r="AI81">
        <v>30</v>
      </c>
    </row>
    <row r="82" spans="1:35">
      <c r="A82" t="s">
        <v>293</v>
      </c>
      <c r="E82">
        <v>43</v>
      </c>
      <c r="F82" t="s">
        <v>18</v>
      </c>
      <c r="G82" t="s">
        <v>419</v>
      </c>
      <c r="H82">
        <v>123950</v>
      </c>
      <c r="I82">
        <v>4725</v>
      </c>
      <c r="J82">
        <v>980</v>
      </c>
      <c r="L82">
        <v>681</v>
      </c>
      <c r="M82">
        <v>22970</v>
      </c>
      <c r="N82" t="s">
        <v>419</v>
      </c>
      <c r="P82" t="s">
        <v>419</v>
      </c>
      <c r="Q82">
        <v>8800</v>
      </c>
      <c r="U82" s="6" cm="1">
        <f t="array" ref="U82">Table2[server charge]*copy!AG82/100</f>
        <v>168.43567784256561</v>
      </c>
      <c r="V82" s="6" cm="1">
        <f t="array" ref="V82">Table2[DT roll charge]*copy!AG82/100</f>
        <v>429.1235764395044</v>
      </c>
      <c r="W82" s="6" cm="1">
        <f t="array" ref="W82">Table2[sms charge]*copy!AG82/100</f>
        <v>395.82384293002923</v>
      </c>
      <c r="X82" s="6" cm="1">
        <f t="array" ref="X82">Table2[shipment sack]*copy!AG82/100</f>
        <v>435.12550109329453</v>
      </c>
      <c r="Y82" s="6" cm="1">
        <f t="array" ref="Y82">Table2[tape charge]*copy!AG82/100</f>
        <v>33.687135568513121</v>
      </c>
      <c r="Z82" s="6">
        <v>35.37149234693878</v>
      </c>
      <c r="AA82" s="6">
        <v>32.844957179300295</v>
      </c>
      <c r="AB82" s="6">
        <v>11.063416772959185</v>
      </c>
      <c r="AC82">
        <v>585.73506969752191</v>
      </c>
      <c r="AD82">
        <v>472</v>
      </c>
      <c r="AE82">
        <v>49</v>
      </c>
      <c r="AF82">
        <v>493</v>
      </c>
      <c r="AG82">
        <v>0.28072612973760935</v>
      </c>
      <c r="AI82">
        <v>516</v>
      </c>
    </row>
    <row r="83" spans="1:35">
      <c r="A83" t="s">
        <v>18</v>
      </c>
      <c r="B83" t="s">
        <v>374</v>
      </c>
      <c r="C83">
        <v>43</v>
      </c>
      <c r="D83">
        <v>62</v>
      </c>
      <c r="E83">
        <v>129</v>
      </c>
      <c r="F83" t="s">
        <v>133</v>
      </c>
      <c r="G83" t="s">
        <v>419</v>
      </c>
      <c r="H83">
        <v>1500</v>
      </c>
      <c r="J83" t="s">
        <v>419</v>
      </c>
      <c r="L83">
        <v>400</v>
      </c>
      <c r="M83">
        <v>37600</v>
      </c>
      <c r="N83" t="s">
        <v>419</v>
      </c>
      <c r="P83" t="s">
        <v>419</v>
      </c>
      <c r="Q83">
        <v>250</v>
      </c>
      <c r="U83" s="6" cm="1">
        <f t="array" ref="U83">Table2[server charge]*copy!AG83/100</f>
        <v>152.0362609329446</v>
      </c>
      <c r="V83" s="6" cm="1">
        <f t="array" ref="V83">Table2[DT roll charge]*copy!AG83/100</f>
        <v>387.342781978863</v>
      </c>
      <c r="W83" s="6" cm="1">
        <f t="array" ref="W83">Table2[sms charge]*copy!AG83/100</f>
        <v>357.28521319241986</v>
      </c>
      <c r="X83" s="6" cm="1">
        <f t="array" ref="X83">Table2[shipment sack]*copy!AG83/100</f>
        <v>392.76034074344022</v>
      </c>
      <c r="Y83" s="6" cm="1">
        <f t="array" ref="Y83">Table2[tape charge]*copy!AG83/100</f>
        <v>30.40725218658892</v>
      </c>
      <c r="Z83" s="6">
        <v>31.927614795918366</v>
      </c>
      <c r="AA83" s="6">
        <v>29.647070881924197</v>
      </c>
      <c r="AB83" s="6">
        <v>9.986248405612244</v>
      </c>
      <c r="AC83">
        <v>528.70609739431484</v>
      </c>
      <c r="AD83">
        <v>390</v>
      </c>
      <c r="AE83">
        <v>62</v>
      </c>
      <c r="AF83">
        <v>445</v>
      </c>
      <c r="AG83">
        <v>0.25339376822157433</v>
      </c>
      <c r="AI83">
        <v>458</v>
      </c>
    </row>
    <row r="84" spans="1:35">
      <c r="B84" t="s">
        <v>374</v>
      </c>
      <c r="D84">
        <v>62</v>
      </c>
      <c r="E84">
        <v>197</v>
      </c>
      <c r="F84" t="s">
        <v>134</v>
      </c>
      <c r="G84" t="s">
        <v>419</v>
      </c>
      <c r="H84">
        <v>7400</v>
      </c>
      <c r="J84" t="s">
        <v>419</v>
      </c>
      <c r="M84">
        <v>34070</v>
      </c>
      <c r="N84" t="s">
        <v>419</v>
      </c>
      <c r="P84" t="s">
        <v>419</v>
      </c>
      <c r="Q84">
        <v>1000</v>
      </c>
      <c r="U84" s="6" cm="1">
        <f t="array" ref="U84">Table2[server charge]*copy!AG84/100</f>
        <v>195.08473032069972</v>
      </c>
      <c r="V84" s="6" cm="1">
        <f t="array" ref="V84">Table2[DT roll charge]*copy!AG84/100</f>
        <v>497.01736743804662</v>
      </c>
      <c r="W84" s="6" cm="1">
        <f t="array" ref="W84">Table2[sms charge]*copy!AG84/100</f>
        <v>458.44911625364432</v>
      </c>
      <c r="X84" s="6" cm="1">
        <f t="array" ref="X84">Table2[shipment sack]*copy!AG84/100</f>
        <v>503.96888666180757</v>
      </c>
      <c r="Y84" s="6" cm="1">
        <f t="array" ref="Y84">Table2[tape charge]*copy!AG84/100</f>
        <v>39.016946064139944</v>
      </c>
      <c r="Z84" s="6">
        <v>40.967793367346943</v>
      </c>
      <c r="AA84" s="6">
        <v>38.041522412536445</v>
      </c>
      <c r="AB84" s="6">
        <v>12.813815369897959</v>
      </c>
      <c r="AC84">
        <v>678.40714969023315</v>
      </c>
      <c r="AD84">
        <v>505</v>
      </c>
      <c r="AE84">
        <v>86</v>
      </c>
      <c r="AF84">
        <v>571</v>
      </c>
      <c r="AG84">
        <v>0.32514121720116618</v>
      </c>
      <c r="AI84">
        <v>584</v>
      </c>
    </row>
    <row r="85" spans="1:35">
      <c r="B85" t="s">
        <v>374</v>
      </c>
      <c r="D85">
        <v>62</v>
      </c>
      <c r="E85">
        <v>198</v>
      </c>
      <c r="F85" t="s">
        <v>135</v>
      </c>
      <c r="G85" t="s">
        <v>419</v>
      </c>
      <c r="H85">
        <v>1500</v>
      </c>
      <c r="J85" t="s">
        <v>419</v>
      </c>
      <c r="L85">
        <v>400</v>
      </c>
      <c r="M85">
        <v>12550</v>
      </c>
      <c r="N85" t="s">
        <v>419</v>
      </c>
      <c r="P85" t="s">
        <v>419</v>
      </c>
      <c r="Q85">
        <v>600</v>
      </c>
      <c r="U85" s="6" cm="1">
        <f t="array" ref="U85">Table2[server charge]*copy!AG85/100</f>
        <v>57.056304664723037</v>
      </c>
      <c r="V85" s="6" cm="1">
        <f t="array" ref="V85">Table2[DT roll charge]*copy!AG85/100</f>
        <v>145.36234739431487</v>
      </c>
      <c r="W85" s="6" cm="1">
        <f t="array" ref="W85">Table2[sms charge]*copy!AG85/100</f>
        <v>134.08231596209913</v>
      </c>
      <c r="X85" s="6" cm="1">
        <f t="array" ref="X85">Table2[shipment sack]*copy!AG85/100</f>
        <v>147.39545371720118</v>
      </c>
      <c r="Y85" s="6" cm="1">
        <f t="array" ref="Y85">Table2[tape charge]*copy!AG85/100</f>
        <v>11.411260932944606</v>
      </c>
      <c r="Z85" s="6">
        <v>11.981823979591836</v>
      </c>
      <c r="AA85" s="6">
        <v>11.125979409620991</v>
      </c>
      <c r="AB85" s="6">
        <v>3.7476482780612246</v>
      </c>
      <c r="AC85">
        <v>198.41329947157436</v>
      </c>
      <c r="AD85">
        <v>118</v>
      </c>
      <c r="AE85">
        <v>35</v>
      </c>
      <c r="AF85">
        <v>167</v>
      </c>
      <c r="AG85">
        <v>9.5093841107871724E-2</v>
      </c>
      <c r="AI85">
        <v>168.5</v>
      </c>
    </row>
    <row r="86" spans="1:35">
      <c r="B86" t="s">
        <v>374</v>
      </c>
      <c r="D86">
        <v>62</v>
      </c>
      <c r="E86">
        <v>242</v>
      </c>
      <c r="F86" t="s">
        <v>136</v>
      </c>
      <c r="G86" t="s">
        <v>419</v>
      </c>
      <c r="H86">
        <v>1100</v>
      </c>
      <c r="J86" t="s">
        <v>419</v>
      </c>
      <c r="M86">
        <v>9130</v>
      </c>
      <c r="N86" t="s">
        <v>419</v>
      </c>
      <c r="P86" t="s">
        <v>419</v>
      </c>
      <c r="Q86">
        <v>300</v>
      </c>
      <c r="U86" s="6" cm="1">
        <f t="array" ref="U86">Table2[server charge]*copy!AG86/100</f>
        <v>56.714650145772595</v>
      </c>
      <c r="V86" s="6" cm="1">
        <f t="array" ref="V86">Table2[DT roll charge]*copy!AG86/100</f>
        <v>144.49191417638482</v>
      </c>
      <c r="W86" s="6" cm="1">
        <f t="array" ref="W86">Table2[sms charge]*copy!AG86/100</f>
        <v>133.27942784256561</v>
      </c>
      <c r="X86" s="6" cm="1">
        <f t="array" ref="X86">Table2[shipment sack]*copy!AG86/100</f>
        <v>146.51284620991254</v>
      </c>
      <c r="Y86" s="6" cm="1">
        <f t="array" ref="Y86">Table2[tape charge]*copy!AG86/100</f>
        <v>11.342930029154518</v>
      </c>
      <c r="Z86" s="6">
        <v>11.910076530612246</v>
      </c>
      <c r="AA86" s="6">
        <v>11.059356778425656</v>
      </c>
      <c r="AB86" s="6">
        <v>3.7252072704081631</v>
      </c>
      <c r="AC86">
        <v>197.22519588192418</v>
      </c>
      <c r="AD86">
        <v>142</v>
      </c>
      <c r="AE86">
        <v>39</v>
      </c>
      <c r="AF86">
        <v>166</v>
      </c>
      <c r="AG86">
        <v>9.452441690962099E-2</v>
      </c>
      <c r="AI86">
        <v>169</v>
      </c>
    </row>
    <row r="87" spans="1:35">
      <c r="B87" t="s">
        <v>374</v>
      </c>
      <c r="D87">
        <v>62</v>
      </c>
      <c r="E87">
        <v>148</v>
      </c>
      <c r="F87" t="s">
        <v>137</v>
      </c>
      <c r="G87" t="s">
        <v>419</v>
      </c>
      <c r="J87" t="s">
        <v>419</v>
      </c>
      <c r="M87">
        <v>4400</v>
      </c>
      <c r="N87" t="s">
        <v>419</v>
      </c>
      <c r="P87" t="s">
        <v>419</v>
      </c>
      <c r="Q87" t="s">
        <v>419</v>
      </c>
      <c r="U87" s="6" cm="1">
        <f t="array" ref="U87">Table2[server charge]*copy!AG87/100</f>
        <v>17.424380466472304</v>
      </c>
      <c r="V87" s="6" cm="1">
        <f t="array" ref="V87">Table2[DT roll charge]*copy!AG87/100</f>
        <v>44.392094114431487</v>
      </c>
      <c r="W87" s="6" cm="1">
        <f t="array" ref="W87">Table2[sms charge]*copy!AG87/100</f>
        <v>40.947294096209909</v>
      </c>
      <c r="X87" s="6" cm="1">
        <f t="array" ref="X87">Table2[shipment sack]*copy!AG87/100</f>
        <v>45.012982871720112</v>
      </c>
      <c r="Y87" s="6" cm="1">
        <f t="array" ref="Y87">Table2[tape charge]*copy!AG87/100</f>
        <v>3.4848760932944605</v>
      </c>
      <c r="Z87" s="6">
        <v>3.6591198979591839</v>
      </c>
      <c r="AA87" s="6">
        <v>3.3977541909620985</v>
      </c>
      <c r="AB87" s="6">
        <v>1.1444913903061225</v>
      </c>
      <c r="AC87">
        <v>60.593283072157426</v>
      </c>
      <c r="AD87">
        <v>52</v>
      </c>
      <c r="AE87">
        <v>10</v>
      </c>
      <c r="AF87">
        <v>51</v>
      </c>
      <c r="AG87">
        <v>2.904063411078717E-2</v>
      </c>
      <c r="AI87">
        <v>52.5</v>
      </c>
    </row>
    <row r="88" spans="1:35">
      <c r="B88" t="s">
        <v>374</v>
      </c>
      <c r="D88">
        <v>62</v>
      </c>
      <c r="E88">
        <v>151</v>
      </c>
      <c r="F88" t="s">
        <v>138</v>
      </c>
      <c r="G88" t="s">
        <v>419</v>
      </c>
      <c r="H88">
        <v>1500</v>
      </c>
      <c r="J88" t="s">
        <v>419</v>
      </c>
      <c r="L88">
        <v>400</v>
      </c>
      <c r="M88">
        <v>21300</v>
      </c>
      <c r="N88" t="s">
        <v>419</v>
      </c>
      <c r="P88" t="s">
        <v>419</v>
      </c>
      <c r="Q88">
        <v>350</v>
      </c>
      <c r="U88" s="6" cm="1">
        <f t="array" ref="U88">Table2[server charge]*copy!AG88/100</f>
        <v>87.121902332361515</v>
      </c>
      <c r="V88" s="6" cm="1">
        <f t="array" ref="V88">Table2[DT roll charge]*copy!AG88/100</f>
        <v>221.96047057215742</v>
      </c>
      <c r="W88" s="6" cm="1">
        <f t="array" ref="W88">Table2[sms charge]*copy!AG88/100</f>
        <v>204.73647048104959</v>
      </c>
      <c r="X88" s="6" cm="1">
        <f t="array" ref="X88">Table2[shipment sack]*copy!AG88/100</f>
        <v>225.06491435860059</v>
      </c>
      <c r="Y88" s="6" cm="1">
        <f t="array" ref="Y88">Table2[tape charge]*copy!AG88/100</f>
        <v>17.424380466472304</v>
      </c>
      <c r="Z88" s="6">
        <v>18.295599489795919</v>
      </c>
      <c r="AA88" s="6">
        <v>16.988770954810494</v>
      </c>
      <c r="AB88" s="6">
        <v>5.7224569515306118</v>
      </c>
      <c r="AC88">
        <v>302.96641536078715</v>
      </c>
      <c r="AD88">
        <v>237</v>
      </c>
      <c r="AE88">
        <v>38</v>
      </c>
      <c r="AF88">
        <v>255</v>
      </c>
      <c r="AG88">
        <v>0.14520317055393586</v>
      </c>
      <c r="AI88">
        <v>271.5</v>
      </c>
    </row>
    <row r="89" spans="1:35">
      <c r="B89" t="s">
        <v>374</v>
      </c>
      <c r="D89">
        <v>62</v>
      </c>
      <c r="E89">
        <v>310</v>
      </c>
      <c r="F89" t="s">
        <v>139</v>
      </c>
      <c r="G89" t="s">
        <v>419</v>
      </c>
      <c r="J89" t="s">
        <v>419</v>
      </c>
      <c r="M89">
        <v>13000</v>
      </c>
      <c r="N89" t="s">
        <v>419</v>
      </c>
      <c r="P89" t="s">
        <v>419</v>
      </c>
      <c r="Q89">
        <v>300</v>
      </c>
      <c r="U89" s="6" cm="1">
        <f t="array" ref="U89">Table2[server charge]*copy!AG89/100</f>
        <v>51.589832361516038</v>
      </c>
      <c r="V89" s="6" cm="1">
        <f t="array" ref="V89">Table2[DT roll charge]*copy!AG89/100</f>
        <v>131.43541590743439</v>
      </c>
      <c r="W89" s="6" cm="1">
        <f t="array" ref="W89">Table2[sms charge]*copy!AG89/100</f>
        <v>121.23610604956268</v>
      </c>
      <c r="X89" s="6" cm="1">
        <f t="array" ref="X89">Table2[shipment sack]*copy!AG89/100</f>
        <v>133.27373360058309</v>
      </c>
      <c r="Y89" s="6" cm="1">
        <f t="array" ref="Y89">Table2[tape charge]*copy!AG89/100</f>
        <v>10.317966472303208</v>
      </c>
      <c r="Z89" s="6">
        <v>10.833864795918368</v>
      </c>
      <c r="AA89" s="6">
        <v>10.060017310495628</v>
      </c>
      <c r="AB89" s="6">
        <v>3.3885921556122454</v>
      </c>
      <c r="AC89">
        <v>179.40364203717203</v>
      </c>
      <c r="AD89">
        <v>137</v>
      </c>
      <c r="AE89">
        <v>27</v>
      </c>
      <c r="AF89">
        <v>151</v>
      </c>
      <c r="AG89">
        <v>8.598305393586006E-2</v>
      </c>
      <c r="AI89">
        <v>158</v>
      </c>
    </row>
    <row r="90" spans="1:35">
      <c r="A90" t="s">
        <v>293</v>
      </c>
      <c r="E90">
        <v>44</v>
      </c>
      <c r="F90" t="s">
        <v>19</v>
      </c>
      <c r="G90" t="s">
        <v>422</v>
      </c>
      <c r="H90">
        <v>106545</v>
      </c>
      <c r="I90">
        <v>12000</v>
      </c>
      <c r="J90">
        <v>3280</v>
      </c>
      <c r="L90">
        <v>685</v>
      </c>
      <c r="M90">
        <v>274950</v>
      </c>
      <c r="N90" t="s">
        <v>419</v>
      </c>
      <c r="P90" t="s">
        <v>419</v>
      </c>
      <c r="Q90">
        <v>9960</v>
      </c>
      <c r="S90" cm="1">
        <f t="array" ref="S90">Table2[vehicle expense]*copy!AH90/100</f>
        <v>8051.2075365804776</v>
      </c>
      <c r="T90" cm="1">
        <f t="array" ref="T90">Table2[fuel expense]*copy!AH90/100</f>
        <v>72817.149098015638</v>
      </c>
      <c r="U90" s="6" cm="1">
        <f t="array" ref="U90">Table2[server charge]*copy!AG90/100</f>
        <v>1502.2549198250729</v>
      </c>
      <c r="V90" s="6" cm="1">
        <f t="array" ref="V90">Table2[DT roll charge]*copy!AG90/100</f>
        <v>3827.2948592383382</v>
      </c>
      <c r="W90" s="6" cm="1">
        <f t="array" ref="W90">Table2[sms charge]*copy!AG90/100</f>
        <v>3530.2990615889207</v>
      </c>
      <c r="X90" s="6" cm="1">
        <f t="array" ref="X90">Table2[shipment sack]*copy!AG90/100</f>
        <v>3880.8252095481048</v>
      </c>
      <c r="Y90" s="6" cm="1">
        <f t="array" ref="Y90">Table2[tape charge]*copy!AG90/100</f>
        <v>300.45098396501459</v>
      </c>
      <c r="Z90" s="6">
        <v>315.4735331632653</v>
      </c>
      <c r="AA90" s="6">
        <v>292.9397093658892</v>
      </c>
      <c r="AB90" s="6">
        <v>98.673110650510182</v>
      </c>
      <c r="AC90">
        <v>5224.09148369169</v>
      </c>
      <c r="AD90">
        <v>877</v>
      </c>
      <c r="AE90">
        <v>173</v>
      </c>
      <c r="AF90">
        <v>4397</v>
      </c>
      <c r="AG90">
        <v>2.5037581997084546</v>
      </c>
      <c r="AH90">
        <v>4.4066947284024858</v>
      </c>
      <c r="AI90">
        <v>4575</v>
      </c>
    </row>
    <row r="91" spans="1:35">
      <c r="A91" t="s">
        <v>19</v>
      </c>
      <c r="B91" t="s">
        <v>374</v>
      </c>
      <c r="C91">
        <v>44</v>
      </c>
      <c r="D91">
        <v>58</v>
      </c>
      <c r="E91">
        <v>252</v>
      </c>
      <c r="F91" t="s">
        <v>140</v>
      </c>
      <c r="G91" t="s">
        <v>419</v>
      </c>
      <c r="J91" t="s">
        <v>419</v>
      </c>
      <c r="M91">
        <v>19900</v>
      </c>
      <c r="N91" t="s">
        <v>419</v>
      </c>
      <c r="P91" t="s">
        <v>419</v>
      </c>
      <c r="Q91" t="s">
        <v>419</v>
      </c>
      <c r="U91" s="6" cm="1">
        <f t="array" ref="U91">Table2[server charge]*copy!AG91/100</f>
        <v>75.163994169096213</v>
      </c>
      <c r="V91" s="6" cm="1">
        <f t="array" ref="V91">Table2[DT roll charge]*copy!AG91/100</f>
        <v>191.49530794460642</v>
      </c>
      <c r="W91" s="6" cm="1">
        <f t="array" ref="W91">Table2[sms charge]*copy!AG91/100</f>
        <v>176.6353862973761</v>
      </c>
      <c r="X91" s="6" cm="1">
        <f t="array" ref="X91">Table2[shipment sack]*copy!AG91/100</f>
        <v>194.17365160349854</v>
      </c>
      <c r="Y91" s="6" cm="1">
        <f t="array" ref="Y91">Table2[tape charge]*copy!AG91/100</f>
        <v>15.032798833819243</v>
      </c>
      <c r="Z91" s="6">
        <v>15.784438775510205</v>
      </c>
      <c r="AA91" s="6">
        <v>14.656978862973762</v>
      </c>
      <c r="AB91" s="6">
        <v>4.9370216836734695</v>
      </c>
      <c r="AC91">
        <v>261.38278972303209</v>
      </c>
      <c r="AD91">
        <v>190</v>
      </c>
      <c r="AE91">
        <v>17</v>
      </c>
      <c r="AF91">
        <v>220</v>
      </c>
      <c r="AG91">
        <v>0.12527332361516036</v>
      </c>
      <c r="AI91">
        <v>229.5</v>
      </c>
    </row>
    <row r="92" spans="1:35">
      <c r="B92" t="s">
        <v>374</v>
      </c>
      <c r="D92">
        <v>58</v>
      </c>
      <c r="E92">
        <v>297</v>
      </c>
      <c r="F92" t="s">
        <v>141</v>
      </c>
      <c r="G92" t="s">
        <v>419</v>
      </c>
      <c r="J92" t="s">
        <v>419</v>
      </c>
      <c r="M92">
        <v>2930</v>
      </c>
      <c r="N92" t="s">
        <v>419</v>
      </c>
      <c r="P92" t="s">
        <v>419</v>
      </c>
      <c r="Q92" t="s">
        <v>419</v>
      </c>
      <c r="U92" s="6" cm="1">
        <f t="array" ref="U92">Table2[server charge]*copy!AG92/100</f>
        <v>9.9079810495626823</v>
      </c>
      <c r="V92" s="6" cm="1">
        <f t="array" ref="V92">Table2[DT roll charge]*copy!AG92/100</f>
        <v>25.242563319970845</v>
      </c>
      <c r="W92" s="6" cm="1">
        <f t="array" ref="W92">Table2[sms charge]*copy!AG92/100</f>
        <v>23.283755466472304</v>
      </c>
      <c r="X92" s="6" cm="1">
        <f t="array" ref="X92">Table2[shipment sack]*copy!AG92/100</f>
        <v>25.595617711370259</v>
      </c>
      <c r="Y92" s="6" cm="1">
        <f t="array" ref="Y92">Table2[tape charge]*copy!AG92/100</f>
        <v>1.9815962099125364</v>
      </c>
      <c r="Z92" s="6">
        <v>2.0806760204081631</v>
      </c>
      <c r="AA92" s="6">
        <v>1.9320563046647228</v>
      </c>
      <c r="AB92" s="6">
        <v>0.65078922193877542</v>
      </c>
      <c r="AC92">
        <v>34.455004099854222</v>
      </c>
      <c r="AD92">
        <v>22</v>
      </c>
      <c r="AE92">
        <v>5</v>
      </c>
      <c r="AF92">
        <v>29</v>
      </c>
      <c r="AG92">
        <v>1.6513301749271136E-2</v>
      </c>
      <c r="AI92">
        <v>29</v>
      </c>
    </row>
    <row r="93" spans="1:35">
      <c r="B93" t="s">
        <v>374</v>
      </c>
      <c r="D93">
        <v>58</v>
      </c>
      <c r="E93">
        <v>350</v>
      </c>
      <c r="F93" t="s">
        <v>142</v>
      </c>
      <c r="G93" t="s">
        <v>419</v>
      </c>
      <c r="J93" t="s">
        <v>419</v>
      </c>
      <c r="M93">
        <v>525</v>
      </c>
      <c r="N93" t="s">
        <v>419</v>
      </c>
      <c r="P93" t="s">
        <v>419</v>
      </c>
      <c r="Q93" t="s">
        <v>419</v>
      </c>
      <c r="U93" s="6" cm="1">
        <f t="array" ref="U93">Table2[server charge]*copy!AG93/100</f>
        <v>5.8081268221574351</v>
      </c>
      <c r="V93" s="6" cm="1">
        <f t="array" ref="V93">Table2[DT roll charge]*copy!AG93/100</f>
        <v>14.797364704810498</v>
      </c>
      <c r="W93" s="6" cm="1">
        <f t="array" ref="W93">Table2[sms charge]*copy!AG93/100</f>
        <v>13.649098032069972</v>
      </c>
      <c r="X93" s="6" cm="1">
        <f t="array" ref="X93">Table2[shipment sack]*copy!AG93/100</f>
        <v>15.004327623906706</v>
      </c>
      <c r="Y93" s="6" cm="1">
        <f t="array" ref="Y93">Table2[tape charge]*copy!AG93/100</f>
        <v>1.1616253644314869</v>
      </c>
      <c r="Z93" s="6">
        <v>1.2197066326530612</v>
      </c>
      <c r="AA93" s="6">
        <v>1.1325847303206997</v>
      </c>
      <c r="AB93" s="6">
        <v>0.38149713010204084</v>
      </c>
      <c r="AC93">
        <v>20.197761024052479</v>
      </c>
      <c r="AD93">
        <v>18</v>
      </c>
      <c r="AE93">
        <v>10</v>
      </c>
      <c r="AF93">
        <v>17</v>
      </c>
      <c r="AG93">
        <v>9.6802113702623913E-3</v>
      </c>
      <c r="AI93">
        <v>17</v>
      </c>
    </row>
    <row r="94" spans="1:35">
      <c r="A94" t="s">
        <v>293</v>
      </c>
      <c r="E94">
        <v>45</v>
      </c>
      <c r="F94" t="s">
        <v>20</v>
      </c>
      <c r="G94" t="s">
        <v>422</v>
      </c>
      <c r="H94">
        <v>156450</v>
      </c>
      <c r="I94">
        <v>7000</v>
      </c>
      <c r="J94">
        <v>70</v>
      </c>
      <c r="L94">
        <v>400</v>
      </c>
      <c r="M94">
        <v>35830</v>
      </c>
      <c r="N94">
        <v>1125</v>
      </c>
      <c r="P94" t="s">
        <v>419</v>
      </c>
      <c r="Q94">
        <v>50</v>
      </c>
      <c r="S94" cm="1">
        <f t="array" ref="S94">Table2[vehicle expense]*copy!AH94/100</f>
        <v>1126.1070354780518</v>
      </c>
      <c r="T94" cm="1">
        <f t="array" ref="T94">Table2[fuel expense]*copy!AH94/100</f>
        <v>10184.795700541192</v>
      </c>
      <c r="U94" s="6" cm="1">
        <f t="array" ref="U94">Table2[server charge]*copy!AG94/100</f>
        <v>210.11752915451893</v>
      </c>
      <c r="V94" s="6" cm="1">
        <f t="array" ref="V94">Table2[DT roll charge]*copy!AG94/100</f>
        <v>535.31642902696785</v>
      </c>
      <c r="W94" s="6" cm="1">
        <f t="array" ref="W94">Table2[sms charge]*copy!AG94/100</f>
        <v>493.77619351311944</v>
      </c>
      <c r="X94" s="6" cm="1">
        <f t="array" ref="X94">Table2[shipment sack]*copy!AG94/100</f>
        <v>542.80361698250726</v>
      </c>
      <c r="Y94" s="6" cm="1">
        <f t="array" ref="Y94">Table2[tape charge]*copy!AG94/100</f>
        <v>42.023505830903787</v>
      </c>
      <c r="Z94" s="6">
        <v>44.124681122448976</v>
      </c>
      <c r="AA94" s="6">
        <v>40.972918185131192</v>
      </c>
      <c r="AB94" s="6">
        <v>13.801219706632651</v>
      </c>
      <c r="AC94">
        <v>730.68370763483949</v>
      </c>
      <c r="AD94">
        <v>568</v>
      </c>
      <c r="AE94">
        <v>72</v>
      </c>
      <c r="AF94">
        <v>615</v>
      </c>
      <c r="AG94">
        <v>0.3501958819241982</v>
      </c>
      <c r="AH94">
        <v>0.61635598316295859</v>
      </c>
      <c r="AI94">
        <v>622</v>
      </c>
    </row>
    <row r="95" spans="1:35">
      <c r="A95" t="s">
        <v>20</v>
      </c>
      <c r="B95" t="s">
        <v>374</v>
      </c>
      <c r="C95">
        <v>45</v>
      </c>
      <c r="D95">
        <v>69</v>
      </c>
      <c r="E95">
        <v>34</v>
      </c>
      <c r="F95" t="s">
        <v>143</v>
      </c>
      <c r="G95" t="s">
        <v>422</v>
      </c>
      <c r="J95" t="s">
        <v>419</v>
      </c>
      <c r="M95">
        <v>20430</v>
      </c>
      <c r="N95" t="s">
        <v>419</v>
      </c>
      <c r="P95" t="s">
        <v>419</v>
      </c>
      <c r="Q95" t="s">
        <v>419</v>
      </c>
      <c r="S95" cm="1">
        <f t="array" ref="S95">Table2[vehicle expense]*copy!AH95/100</f>
        <v>617.07003407496484</v>
      </c>
      <c r="T95" cm="1">
        <f t="array" ref="T95">Table2[fuel expense]*copy!AH95/100</f>
        <v>5580.9368310282616</v>
      </c>
      <c r="U95" s="6" cm="1">
        <f t="array" ref="U95">Table2[server charge]*copy!AG95/100</f>
        <v>115.13757288629736</v>
      </c>
      <c r="V95" s="6" cm="1">
        <f t="array" ref="V95">Table2[DT roll charge]*copy!AG95/100</f>
        <v>293.33599444241986</v>
      </c>
      <c r="W95" s="6" cm="1">
        <f t="array" ref="W95">Table2[sms charge]*copy!AG95/100</f>
        <v>270.57329628279882</v>
      </c>
      <c r="X95" s="6" cm="1">
        <f t="array" ref="X95">Table2[shipment sack]*copy!AG95/100</f>
        <v>297.43872995626822</v>
      </c>
      <c r="Y95" s="6" cm="1">
        <f t="array" ref="Y95">Table2[tape charge]*copy!AG95/100</f>
        <v>23.027514577259478</v>
      </c>
      <c r="Z95" s="6">
        <v>24.178890306122447</v>
      </c>
      <c r="AA95" s="6">
        <v>22.451826712827987</v>
      </c>
      <c r="AB95" s="6">
        <v>7.5626195790816322</v>
      </c>
      <c r="AC95">
        <v>400.39090971209907</v>
      </c>
      <c r="AD95">
        <v>313</v>
      </c>
      <c r="AE95">
        <v>39</v>
      </c>
      <c r="AF95">
        <v>337</v>
      </c>
      <c r="AG95">
        <v>0.19189595481049562</v>
      </c>
      <c r="AH95">
        <v>0.3377430346762878</v>
      </c>
      <c r="AI95">
        <v>344.5</v>
      </c>
    </row>
    <row r="96" spans="1:35">
      <c r="B96" t="s">
        <v>374</v>
      </c>
      <c r="D96">
        <v>69</v>
      </c>
      <c r="E96">
        <v>170</v>
      </c>
      <c r="F96" t="s">
        <v>144</v>
      </c>
      <c r="G96" t="s">
        <v>422</v>
      </c>
      <c r="J96" t="s">
        <v>419</v>
      </c>
      <c r="M96">
        <v>140</v>
      </c>
      <c r="N96" t="s">
        <v>419</v>
      </c>
      <c r="P96" t="s">
        <v>419</v>
      </c>
      <c r="Q96" t="s">
        <v>419</v>
      </c>
      <c r="S96" cm="1">
        <f t="array" ref="S96">Table2[vehicle expense]*copy!AH96/100</f>
        <v>10.986410102224895</v>
      </c>
      <c r="T96" cm="1">
        <f t="array" ref="T96">Table2[fuel expense]*copy!AH96/100</f>
        <v>99.3638604930848</v>
      </c>
      <c r="U96" s="6" cm="1">
        <f t="array" ref="U96">Table2[server charge]*copy!AG96/100</f>
        <v>2.049927113702624</v>
      </c>
      <c r="V96" s="6" cm="1">
        <f t="array" ref="V96">Table2[DT roll charge]*copy!AG96/100</f>
        <v>5.2225993075801753</v>
      </c>
      <c r="W96" s="6" cm="1">
        <f t="array" ref="W96">Table2[sms charge]*copy!AG96/100</f>
        <v>4.8173287172011667</v>
      </c>
      <c r="X96" s="6" cm="1">
        <f t="array" ref="X96">Table2[shipment sack]*copy!AG96/100</f>
        <v>5.2956450437317777</v>
      </c>
      <c r="Y96" s="6" cm="1">
        <f t="array" ref="Y96">Table2[tape charge]*copy!AG96/100</f>
        <v>0.40998542274052474</v>
      </c>
      <c r="Z96" s="6">
        <v>0.43048469387755101</v>
      </c>
      <c r="AA96" s="6">
        <v>0.39973578717201164</v>
      </c>
      <c r="AB96" s="6">
        <v>0.13464604591836735</v>
      </c>
      <c r="AC96">
        <v>7.1286215379008739</v>
      </c>
      <c r="AD96">
        <v>2</v>
      </c>
      <c r="AE96">
        <v>4</v>
      </c>
      <c r="AF96">
        <v>6</v>
      </c>
      <c r="AG96">
        <v>3.4165451895043731E-3</v>
      </c>
      <c r="AH96">
        <v>6.0132291040288638E-3</v>
      </c>
      <c r="AI96">
        <v>6</v>
      </c>
    </row>
    <row r="97" spans="1:35">
      <c r="B97" t="s">
        <v>374</v>
      </c>
      <c r="D97">
        <v>69</v>
      </c>
      <c r="E97">
        <v>174</v>
      </c>
      <c r="F97" t="s">
        <v>145</v>
      </c>
      <c r="G97" t="s">
        <v>422</v>
      </c>
      <c r="J97" t="s">
        <v>419</v>
      </c>
      <c r="M97">
        <v>9145</v>
      </c>
      <c r="N97" t="s">
        <v>419</v>
      </c>
      <c r="P97" t="s">
        <v>419</v>
      </c>
      <c r="Q97" t="s">
        <v>419</v>
      </c>
      <c r="S97" cm="1">
        <f t="array" ref="S97">Table2[vehicle expense]*copy!AH97/100</f>
        <v>274.66025255562238</v>
      </c>
      <c r="T97" cm="1">
        <f t="array" ref="T97">Table2[fuel expense]*copy!AH97/100</f>
        <v>2484.0965123271194</v>
      </c>
      <c r="U97" s="6" cm="1">
        <f t="array" ref="U97">Table2[server charge]*copy!AG97/100</f>
        <v>51.248177842565589</v>
      </c>
      <c r="V97" s="6" cm="1">
        <f t="array" ref="V97">Table2[DT roll charge]*copy!AG97/100</f>
        <v>130.56498268950435</v>
      </c>
      <c r="W97" s="6" cm="1">
        <f t="array" ref="W97">Table2[sms charge]*copy!AG97/100</f>
        <v>120.43321793002914</v>
      </c>
      <c r="X97" s="6" cm="1">
        <f t="array" ref="X97">Table2[shipment sack]*copy!AG97/100</f>
        <v>132.39112609329447</v>
      </c>
      <c r="Y97" s="6" cm="1">
        <f t="array" ref="Y97">Table2[tape charge]*copy!AG97/100</f>
        <v>10.249635568513121</v>
      </c>
      <c r="Z97" s="6">
        <v>10.762117346938776</v>
      </c>
      <c r="AA97" s="6">
        <v>9.993394679300291</v>
      </c>
      <c r="AB97" s="6">
        <v>3.3661511479591839</v>
      </c>
      <c r="AC97">
        <v>178.21553844752188</v>
      </c>
      <c r="AD97">
        <v>129</v>
      </c>
      <c r="AE97">
        <v>17</v>
      </c>
      <c r="AF97">
        <v>150</v>
      </c>
      <c r="AG97">
        <v>8.5413629737609326E-2</v>
      </c>
      <c r="AH97">
        <v>0.15033072760072158</v>
      </c>
      <c r="AI97">
        <v>159</v>
      </c>
    </row>
    <row r="98" spans="1:35">
      <c r="B98" t="s">
        <v>374</v>
      </c>
      <c r="D98">
        <v>69</v>
      </c>
      <c r="E98">
        <v>22</v>
      </c>
      <c r="F98" t="s">
        <v>146</v>
      </c>
      <c r="G98" t="s">
        <v>422</v>
      </c>
      <c r="H98">
        <v>17860</v>
      </c>
      <c r="I98">
        <v>2500</v>
      </c>
      <c r="J98" t="s">
        <v>419</v>
      </c>
      <c r="L98">
        <v>400</v>
      </c>
      <c r="M98">
        <v>62880</v>
      </c>
      <c r="N98" t="s">
        <v>419</v>
      </c>
      <c r="P98">
        <v>11859.5</v>
      </c>
      <c r="Q98" t="s">
        <v>419</v>
      </c>
      <c r="S98" cm="1">
        <f t="array" ref="S98">Table2[vehicle expense]*copy!AH98/100</f>
        <v>1829.2372820204453</v>
      </c>
      <c r="T98" cm="1">
        <f t="array" ref="T98">Table2[fuel expense]*copy!AH98/100</f>
        <v>16544.08277209862</v>
      </c>
      <c r="U98" s="6" cm="1">
        <f t="array" ref="U98">Table2[server charge]*copy!AG98/100</f>
        <v>341.3128644314869</v>
      </c>
      <c r="V98" s="6" cm="1">
        <f t="array" ref="V98">Table2[DT roll charge]*copy!AG98/100</f>
        <v>869.56278471209919</v>
      </c>
      <c r="W98" s="6" cm="1">
        <f t="array" ref="W98">Table2[sms charge]*copy!AG98/100</f>
        <v>802.08523141399417</v>
      </c>
      <c r="X98" s="6" cm="1">
        <f t="array" ref="X98">Table2[shipment sack]*copy!AG98/100</f>
        <v>881.72489978134126</v>
      </c>
      <c r="Y98" s="6" cm="1">
        <f t="array" ref="Y98">Table2[tape charge]*copy!AG98/100</f>
        <v>68.262572886297392</v>
      </c>
      <c r="Z98" s="6">
        <v>71.675701530612244</v>
      </c>
      <c r="AA98" s="6">
        <v>66.556008564139944</v>
      </c>
      <c r="AB98" s="6">
        <v>22.418566645408163</v>
      </c>
      <c r="AC98">
        <v>1186.9154860604958</v>
      </c>
      <c r="AD98">
        <v>912</v>
      </c>
      <c r="AE98">
        <v>80</v>
      </c>
      <c r="AF98">
        <v>999</v>
      </c>
      <c r="AG98">
        <v>0.5688547740524782</v>
      </c>
      <c r="AH98">
        <v>1.0012026458208059</v>
      </c>
      <c r="AI98">
        <v>1040.5</v>
      </c>
    </row>
    <row r="99" spans="1:35">
      <c r="B99" t="s">
        <v>374</v>
      </c>
      <c r="D99">
        <v>69</v>
      </c>
      <c r="E99">
        <v>156</v>
      </c>
      <c r="F99" t="s">
        <v>147</v>
      </c>
      <c r="G99" t="s">
        <v>422</v>
      </c>
      <c r="J99" t="s">
        <v>419</v>
      </c>
      <c r="M99">
        <v>7835</v>
      </c>
      <c r="N99" t="s">
        <v>419</v>
      </c>
      <c r="P99" t="s">
        <v>419</v>
      </c>
      <c r="Q99" t="s">
        <v>419</v>
      </c>
      <c r="S99" cm="1">
        <f t="array" ref="S99">Table2[vehicle expense]*copy!AH99/100</f>
        <v>238.03888554820608</v>
      </c>
      <c r="T99" cm="1">
        <f t="array" ref="T99">Table2[fuel expense]*copy!AH99/100</f>
        <v>2152.8836440168375</v>
      </c>
      <c r="U99" s="6" cm="1">
        <f t="array" ref="U99">Table2[server charge]*copy!AG99/100</f>
        <v>44.415087463556844</v>
      </c>
      <c r="V99" s="6" cm="1">
        <f t="array" ref="V99">Table2[DT roll charge]*copy!AG99/100</f>
        <v>113.1563183309038</v>
      </c>
      <c r="W99" s="6" cm="1">
        <f t="array" ref="W99">Table2[sms charge]*copy!AG99/100</f>
        <v>104.37545553935861</v>
      </c>
      <c r="X99" s="6" cm="1">
        <f t="array" ref="X99">Table2[shipment sack]*copy!AG99/100</f>
        <v>114.73897594752187</v>
      </c>
      <c r="Y99" s="6" cm="1">
        <f t="array" ref="Y99">Table2[tape charge]*copy!AG99/100</f>
        <v>8.883017492711371</v>
      </c>
      <c r="Z99" s="6">
        <v>9.327168367346939</v>
      </c>
      <c r="AA99" s="6">
        <v>8.660942055393587</v>
      </c>
      <c r="AB99" s="6">
        <v>2.9173309948979589</v>
      </c>
      <c r="AC99">
        <v>154.45346665451893</v>
      </c>
      <c r="AD99">
        <v>110</v>
      </c>
      <c r="AE99">
        <v>13</v>
      </c>
      <c r="AF99">
        <v>130</v>
      </c>
      <c r="AG99">
        <v>7.4025145772594753E-2</v>
      </c>
      <c r="AH99">
        <v>0.13028663058729206</v>
      </c>
      <c r="AI99">
        <v>133.5</v>
      </c>
    </row>
    <row r="100" spans="1:35">
      <c r="A100" t="s">
        <v>293</v>
      </c>
      <c r="E100">
        <v>50</v>
      </c>
      <c r="F100" t="s">
        <v>21</v>
      </c>
      <c r="G100" t="s">
        <v>422</v>
      </c>
      <c r="H100">
        <v>125485</v>
      </c>
      <c r="I100">
        <v>3000</v>
      </c>
      <c r="J100">
        <v>1276</v>
      </c>
      <c r="L100">
        <v>400</v>
      </c>
      <c r="M100">
        <v>67030</v>
      </c>
      <c r="N100" t="s">
        <v>419</v>
      </c>
      <c r="P100" t="s">
        <v>419</v>
      </c>
      <c r="Q100">
        <v>300</v>
      </c>
      <c r="S100" cm="1">
        <f t="array" ref="S100">Table2[vehicle expense]*copy!AH100/100</f>
        <v>2303.4839847664862</v>
      </c>
      <c r="T100" cm="1">
        <f t="array" ref="T100">Table2[fuel expense]*copy!AH100/100</f>
        <v>20833.289416716776</v>
      </c>
      <c r="U100" s="6" cm="1">
        <f t="array" ref="U100">Table2[server charge]*copy!AG100/100</f>
        <v>429.80138483965015</v>
      </c>
      <c r="V100" s="6" cm="1">
        <f t="array" ref="V100">Table2[DT roll charge]*copy!AG100/100</f>
        <v>1095.0049881559767</v>
      </c>
      <c r="W100" s="6" cm="1">
        <f t="array" ref="W100">Table2[sms charge]*copy!AG100/100</f>
        <v>1010.0332543731778</v>
      </c>
      <c r="X100" s="6" cm="1">
        <f t="array" ref="X100">Table2[shipment sack]*copy!AG100/100</f>
        <v>1110.3202441690962</v>
      </c>
      <c r="Y100" s="6" cm="1">
        <f t="array" ref="Y100">Table2[tape charge]*copy!AG100/100</f>
        <v>85.960276967930028</v>
      </c>
      <c r="Z100" s="6">
        <v>90.258290816326522</v>
      </c>
      <c r="AA100" s="6">
        <v>83.811270043731767</v>
      </c>
      <c r="AB100" s="6">
        <v>28.230787627551017</v>
      </c>
      <c r="AC100">
        <v>1494.6343157798831</v>
      </c>
      <c r="AD100">
        <v>1147</v>
      </c>
      <c r="AE100">
        <v>165</v>
      </c>
      <c r="AF100">
        <v>1258</v>
      </c>
      <c r="AG100">
        <v>0.71633564139941686</v>
      </c>
      <c r="AH100">
        <v>1.2607737021447183</v>
      </c>
      <c r="AI100">
        <v>1283.5</v>
      </c>
    </row>
    <row r="101" spans="1:35">
      <c r="A101" t="s">
        <v>21</v>
      </c>
      <c r="B101" t="s">
        <v>374</v>
      </c>
      <c r="C101">
        <v>50</v>
      </c>
      <c r="D101">
        <v>53</v>
      </c>
      <c r="E101">
        <v>176</v>
      </c>
      <c r="F101" t="s">
        <v>148</v>
      </c>
      <c r="G101" t="s">
        <v>419</v>
      </c>
      <c r="H101">
        <v>8715</v>
      </c>
      <c r="I101">
        <v>3000</v>
      </c>
      <c r="J101" t="s">
        <v>419</v>
      </c>
      <c r="L101">
        <v>400</v>
      </c>
      <c r="M101">
        <v>27800</v>
      </c>
      <c r="N101">
        <v>1350</v>
      </c>
      <c r="P101" t="s">
        <v>419</v>
      </c>
      <c r="Q101" t="s">
        <v>419</v>
      </c>
      <c r="U101" s="6" cm="1">
        <f t="array" ref="U101">Table2[server charge]*copy!AG101/100</f>
        <v>119.57908163265307</v>
      </c>
      <c r="V101" s="6" cm="1">
        <f t="array" ref="V101">Table2[DT roll charge]*copy!AG101/100</f>
        <v>304.65162627551018</v>
      </c>
      <c r="W101" s="6" cm="1">
        <f t="array" ref="W101">Table2[sms charge]*copy!AG101/100</f>
        <v>281.0108418367347</v>
      </c>
      <c r="X101" s="6" cm="1">
        <f t="array" ref="X101">Table2[shipment sack]*copy!AG101/100</f>
        <v>308.91262755102042</v>
      </c>
      <c r="Y101" s="6" cm="1">
        <f t="array" ref="Y101">Table2[tape charge]*copy!AG101/100</f>
        <v>23.915816326530614</v>
      </c>
      <c r="Z101" s="6">
        <v>25.111607142857142</v>
      </c>
      <c r="AA101" s="6">
        <v>23.317920918367349</v>
      </c>
      <c r="AB101" s="6">
        <v>7.8543526785714288</v>
      </c>
      <c r="AC101">
        <v>415.83625637755102</v>
      </c>
      <c r="AD101">
        <v>325</v>
      </c>
      <c r="AE101">
        <v>35</v>
      </c>
      <c r="AF101">
        <v>350</v>
      </c>
      <c r="AG101">
        <v>0.19929846938775511</v>
      </c>
      <c r="AI101">
        <v>362.5</v>
      </c>
    </row>
    <row r="102" spans="1:35">
      <c r="B102" t="s">
        <v>374</v>
      </c>
      <c r="D102">
        <v>53</v>
      </c>
      <c r="E102">
        <v>286</v>
      </c>
      <c r="F102" t="s">
        <v>149</v>
      </c>
      <c r="G102" t="s">
        <v>419</v>
      </c>
      <c r="J102" t="s">
        <v>419</v>
      </c>
      <c r="L102">
        <v>500</v>
      </c>
      <c r="M102">
        <v>15850</v>
      </c>
      <c r="N102" t="s">
        <v>419</v>
      </c>
      <c r="P102" t="s">
        <v>419</v>
      </c>
      <c r="Q102" t="s">
        <v>419</v>
      </c>
      <c r="U102" s="6" cm="1">
        <f t="array" ref="U102">Table2[server charge]*copy!AG102/100</f>
        <v>62.181122448979593</v>
      </c>
      <c r="V102" s="6" cm="1">
        <f t="array" ref="V102">Table2[DT roll charge]*copy!AG102/100</f>
        <v>158.4188456632653</v>
      </c>
      <c r="W102" s="6" cm="1">
        <f t="array" ref="W102">Table2[sms charge]*copy!AG102/100</f>
        <v>146.12563775510205</v>
      </c>
      <c r="X102" s="6" cm="1">
        <f t="array" ref="X102">Table2[shipment sack]*copy!AG102/100</f>
        <v>160.63456632653063</v>
      </c>
      <c r="Y102" s="6" cm="1">
        <f t="array" ref="Y102">Table2[tape charge]*copy!AG102/100</f>
        <v>12.436224489795919</v>
      </c>
      <c r="Z102" s="6">
        <v>13.058035714285714</v>
      </c>
      <c r="AA102" s="6">
        <v>12.125318877551019</v>
      </c>
      <c r="AB102" s="6">
        <v>4.0842633928571423</v>
      </c>
      <c r="AC102">
        <v>216.23485331632651</v>
      </c>
      <c r="AD102">
        <v>169</v>
      </c>
      <c r="AE102">
        <v>29</v>
      </c>
      <c r="AF102">
        <v>182</v>
      </c>
      <c r="AG102">
        <v>0.10363520408163265</v>
      </c>
      <c r="AI102">
        <v>187.5</v>
      </c>
    </row>
    <row r="103" spans="1:35">
      <c r="A103" t="s">
        <v>293</v>
      </c>
      <c r="E103">
        <v>52</v>
      </c>
      <c r="F103" t="s">
        <v>22</v>
      </c>
      <c r="G103" t="s">
        <v>419</v>
      </c>
      <c r="H103">
        <v>210165</v>
      </c>
      <c r="I103">
        <v>6000</v>
      </c>
      <c r="J103">
        <v>5670</v>
      </c>
      <c r="L103">
        <v>1081</v>
      </c>
      <c r="M103">
        <v>173015</v>
      </c>
      <c r="N103" t="s">
        <v>419</v>
      </c>
      <c r="P103" t="s">
        <v>419</v>
      </c>
      <c r="Q103">
        <v>3000</v>
      </c>
      <c r="U103" s="6" cm="1">
        <f t="array" ref="U103">Table2[server charge]*copy!AG103/100</f>
        <v>1007.8808309037902</v>
      </c>
      <c r="V103" s="6" cm="1">
        <f t="array" ref="V103">Table2[DT roll charge]*copy!AG103/100</f>
        <v>2567.7779928935861</v>
      </c>
      <c r="W103" s="6" cm="1">
        <f t="array" ref="W103">Table2[sms charge]*copy!AG103/100</f>
        <v>2368.5199526239066</v>
      </c>
      <c r="X103" s="6" cm="1">
        <f t="array" ref="X103">Table2[shipment sack]*copy!AG103/100</f>
        <v>2603.692146501458</v>
      </c>
      <c r="Y103" s="6" cm="1">
        <f t="array" ref="Y103">Table2[tape charge]*copy!AG103/100</f>
        <v>201.57616618075804</v>
      </c>
      <c r="Z103" s="6">
        <v>211.65497448979593</v>
      </c>
      <c r="AA103" s="6">
        <v>196.53676202623907</v>
      </c>
      <c r="AB103" s="6">
        <v>66.200972576530617</v>
      </c>
      <c r="AC103">
        <v>3504.9055894679304</v>
      </c>
      <c r="AD103">
        <v>2723</v>
      </c>
      <c r="AE103">
        <v>317</v>
      </c>
      <c r="AF103">
        <v>2950</v>
      </c>
      <c r="AG103">
        <v>1.6798013848396502</v>
      </c>
      <c r="AI103">
        <v>3037</v>
      </c>
    </row>
    <row r="104" spans="1:35">
      <c r="A104" t="s">
        <v>22</v>
      </c>
      <c r="B104" t="s">
        <v>374</v>
      </c>
      <c r="C104">
        <v>52</v>
      </c>
      <c r="D104">
        <v>37</v>
      </c>
      <c r="E104">
        <v>246</v>
      </c>
      <c r="F104" t="s">
        <v>150</v>
      </c>
      <c r="G104" t="s">
        <v>419</v>
      </c>
      <c r="J104" t="s">
        <v>419</v>
      </c>
      <c r="M104">
        <v>9030</v>
      </c>
      <c r="N104" t="s">
        <v>419</v>
      </c>
      <c r="P104" t="s">
        <v>419</v>
      </c>
      <c r="Q104" t="s">
        <v>419</v>
      </c>
      <c r="U104" s="6" cm="1">
        <f t="array" ref="U104">Table2[server charge]*copy!AG104/100</f>
        <v>52.273141399416907</v>
      </c>
      <c r="V104" s="6" cm="1">
        <f t="array" ref="V104">Table2[DT roll charge]*copy!AG104/100</f>
        <v>133.17628234329447</v>
      </c>
      <c r="W104" s="6" cm="1">
        <f t="array" ref="W104">Table2[sms charge]*copy!AG104/100</f>
        <v>122.84188228862973</v>
      </c>
      <c r="X104" s="6" cm="1">
        <f t="array" ref="X104">Table2[shipment sack]*copy!AG104/100</f>
        <v>135.03894861516036</v>
      </c>
      <c r="Y104" s="6" cm="1">
        <f t="array" ref="Y104">Table2[tape charge]*copy!AG104/100</f>
        <v>10.454628279883382</v>
      </c>
      <c r="Z104" s="6">
        <v>10.977359693877553</v>
      </c>
      <c r="AA104" s="6">
        <v>10.193262572886297</v>
      </c>
      <c r="AB104" s="6">
        <v>3.4334741709183674</v>
      </c>
      <c r="AC104">
        <v>181.77984921647229</v>
      </c>
      <c r="AD104">
        <v>129</v>
      </c>
      <c r="AE104">
        <v>18</v>
      </c>
      <c r="AF104">
        <v>153</v>
      </c>
      <c r="AG104">
        <v>8.7121902332361514E-2</v>
      </c>
      <c r="AI104">
        <v>154.5</v>
      </c>
    </row>
    <row r="105" spans="1:35">
      <c r="B105" t="s">
        <v>374</v>
      </c>
      <c r="D105">
        <v>37</v>
      </c>
      <c r="E105">
        <v>325</v>
      </c>
      <c r="F105" t="s">
        <v>151</v>
      </c>
      <c r="G105" t="s">
        <v>419</v>
      </c>
      <c r="J105" t="s">
        <v>419</v>
      </c>
      <c r="M105">
        <v>1090</v>
      </c>
      <c r="N105" t="s">
        <v>419</v>
      </c>
      <c r="P105" t="s">
        <v>419</v>
      </c>
      <c r="Q105" t="s">
        <v>419</v>
      </c>
      <c r="U105" s="6" cm="1">
        <f t="array" ref="U105">Table2[server charge]*copy!AG105/100</f>
        <v>7.5163994169096204</v>
      </c>
      <c r="V105" s="6" cm="1">
        <f t="array" ref="V105">Table2[DT roll charge]*copy!AG105/100</f>
        <v>19.149530794460642</v>
      </c>
      <c r="W105" s="6" cm="1">
        <f t="array" ref="W105">Table2[sms charge]*copy!AG105/100</f>
        <v>17.663538629737609</v>
      </c>
      <c r="X105" s="6" cm="1">
        <f t="array" ref="X105">Table2[shipment sack]*copy!AG105/100</f>
        <v>19.417365160349853</v>
      </c>
      <c r="Y105" s="6" cm="1">
        <f t="array" ref="Y105">Table2[tape charge]*copy!AG105/100</f>
        <v>1.5032798833819243</v>
      </c>
      <c r="Z105" s="6">
        <v>1.5784438775510206</v>
      </c>
      <c r="AA105" s="6">
        <v>1.4656978862973762</v>
      </c>
      <c r="AB105" s="6">
        <v>0.49370216836734693</v>
      </c>
      <c r="AC105">
        <v>26.138278972303205</v>
      </c>
      <c r="AD105">
        <v>23</v>
      </c>
      <c r="AE105">
        <v>1</v>
      </c>
      <c r="AF105">
        <v>22</v>
      </c>
      <c r="AG105">
        <v>1.2527332361516035E-2</v>
      </c>
      <c r="AI105">
        <v>22</v>
      </c>
    </row>
    <row r="106" spans="1:35">
      <c r="A106" t="s">
        <v>293</v>
      </c>
      <c r="E106">
        <v>55</v>
      </c>
      <c r="F106" t="s">
        <v>23</v>
      </c>
      <c r="G106" t="s">
        <v>419</v>
      </c>
      <c r="H106">
        <v>8348048</v>
      </c>
      <c r="J106" t="s">
        <v>419</v>
      </c>
      <c r="L106">
        <v>60958</v>
      </c>
      <c r="M106">
        <v>12550</v>
      </c>
      <c r="N106" t="s">
        <v>419</v>
      </c>
      <c r="P106" t="s">
        <v>419</v>
      </c>
      <c r="Q106" t="s">
        <v>419</v>
      </c>
      <c r="U106" s="6" cm="1">
        <f t="array" ref="U106">Table2[server charge]*copy!AG106/100</f>
        <v>1454.0816326530612</v>
      </c>
      <c r="V106" s="6" cm="1">
        <f t="array" ref="V106">Table2[DT roll charge]*copy!AG106/100</f>
        <v>3704.5637755102043</v>
      </c>
      <c r="W106" s="6" cm="1">
        <f t="array" ref="W106">Table2[sms charge]*copy!AG106/100</f>
        <v>3417.091836734694</v>
      </c>
      <c r="X106" s="6" cm="1">
        <f t="array" ref="X106">Table2[shipment sack]*copy!AG106/100</f>
        <v>3756.3775510204082</v>
      </c>
      <c r="Y106" s="6" cm="1">
        <f t="array" ref="Y106">Table2[tape charge]*copy!AG106/100</f>
        <v>290.81632653061223</v>
      </c>
      <c r="Z106" s="6">
        <v>305.35714285714289</v>
      </c>
      <c r="AA106" s="6">
        <v>283.54591836734693</v>
      </c>
      <c r="AB106" s="6">
        <v>95.508928571428569</v>
      </c>
      <c r="AC106">
        <v>5056.5688775510207</v>
      </c>
      <c r="AD106">
        <v>259</v>
      </c>
      <c r="AE106">
        <v>4081</v>
      </c>
      <c r="AF106">
        <v>4256</v>
      </c>
      <c r="AG106">
        <v>2.4234693877551021</v>
      </c>
      <c r="AI106">
        <v>4304</v>
      </c>
    </row>
    <row r="107" spans="1:35">
      <c r="A107" t="s">
        <v>23</v>
      </c>
      <c r="B107" t="s">
        <v>374</v>
      </c>
      <c r="C107">
        <v>55</v>
      </c>
      <c r="D107">
        <v>80</v>
      </c>
      <c r="E107">
        <v>227</v>
      </c>
      <c r="F107" t="s">
        <v>152</v>
      </c>
      <c r="G107" t="s">
        <v>419</v>
      </c>
      <c r="J107" t="s">
        <v>419</v>
      </c>
      <c r="M107">
        <v>15405</v>
      </c>
      <c r="N107" t="s">
        <v>419</v>
      </c>
      <c r="P107" t="s">
        <v>419</v>
      </c>
      <c r="Q107" t="s">
        <v>419</v>
      </c>
      <c r="U107" s="6" cm="1">
        <f t="array" ref="U107">Table2[server charge]*copy!AG107/100</f>
        <v>117.1875</v>
      </c>
      <c r="V107" s="6" cm="1">
        <f t="array" ref="V107">Table2[DT roll charge]*copy!AG107/100</f>
        <v>298.55859375</v>
      </c>
      <c r="W107" s="6" cm="1">
        <f t="array" ref="W107">Table2[sms charge]*copy!AG107/100</f>
        <v>275.390625</v>
      </c>
      <c r="X107" s="6" cm="1">
        <f t="array" ref="X107">Table2[shipment sack]*copy!AG107/100</f>
        <v>302.734375</v>
      </c>
      <c r="Y107" s="6" cm="1">
        <f t="array" ref="Y107">Table2[tape charge]*copy!AG107/100</f>
        <v>23.4375</v>
      </c>
      <c r="Z107" s="6">
        <v>24.609375</v>
      </c>
      <c r="AA107" s="6">
        <v>22.8515625</v>
      </c>
      <c r="AB107" s="6">
        <v>7.697265625</v>
      </c>
      <c r="AC107">
        <v>407.51953125</v>
      </c>
      <c r="AD107">
        <v>291</v>
      </c>
      <c r="AE107">
        <v>68</v>
      </c>
      <c r="AF107">
        <v>343</v>
      </c>
      <c r="AG107">
        <v>0.1953125</v>
      </c>
      <c r="AI107">
        <v>351.5</v>
      </c>
    </row>
    <row r="108" spans="1:35">
      <c r="B108" t="s">
        <v>374</v>
      </c>
      <c r="D108">
        <v>80</v>
      </c>
      <c r="E108">
        <v>228</v>
      </c>
      <c r="F108" t="s">
        <v>153</v>
      </c>
      <c r="G108" t="s">
        <v>419</v>
      </c>
      <c r="J108" t="s">
        <v>419</v>
      </c>
      <c r="M108">
        <v>9970</v>
      </c>
      <c r="N108" t="s">
        <v>419</v>
      </c>
      <c r="P108" t="s">
        <v>419</v>
      </c>
      <c r="Q108" t="s">
        <v>419</v>
      </c>
      <c r="U108" s="6" cm="1">
        <f t="array" ref="U108">Table2[server charge]*copy!AG108/100</f>
        <v>71.064139941690968</v>
      </c>
      <c r="V108" s="6" cm="1">
        <f t="array" ref="V108">Table2[DT roll charge]*copy!AG108/100</f>
        <v>181.05010932944606</v>
      </c>
      <c r="W108" s="6" cm="1">
        <f t="array" ref="W108">Table2[sms charge]*copy!AG108/100</f>
        <v>167.00072886297377</v>
      </c>
      <c r="X108" s="6" cm="1">
        <f t="array" ref="X108">Table2[shipment sack]*copy!AG108/100</f>
        <v>183.58236151603498</v>
      </c>
      <c r="Y108" s="6" cm="1">
        <f t="array" ref="Y108">Table2[tape charge]*copy!AG108/100</f>
        <v>14.212827988338192</v>
      </c>
      <c r="Z108" s="6">
        <v>14.923469387755102</v>
      </c>
      <c r="AA108" s="6">
        <v>13.857507288629739</v>
      </c>
      <c r="AB108" s="6">
        <v>4.6677295918367347</v>
      </c>
      <c r="AC108">
        <v>247.12554664723032</v>
      </c>
      <c r="AD108">
        <v>171</v>
      </c>
      <c r="AE108">
        <v>39</v>
      </c>
      <c r="AF108">
        <v>208</v>
      </c>
      <c r="AG108">
        <v>0.1184402332361516</v>
      </c>
      <c r="AI108">
        <v>213</v>
      </c>
    </row>
    <row r="109" spans="1:35">
      <c r="B109" t="s">
        <v>374</v>
      </c>
      <c r="D109">
        <v>80</v>
      </c>
      <c r="E109">
        <v>237</v>
      </c>
      <c r="F109" t="s">
        <v>154</v>
      </c>
      <c r="G109" t="s">
        <v>419</v>
      </c>
      <c r="J109" t="s">
        <v>419</v>
      </c>
      <c r="M109">
        <v>20605</v>
      </c>
      <c r="N109" t="s">
        <v>419</v>
      </c>
      <c r="P109" t="s">
        <v>419</v>
      </c>
      <c r="Q109" t="s">
        <v>419</v>
      </c>
      <c r="U109" s="6" cm="1">
        <f t="array" ref="U109">Table2[server charge]*copy!AG109/100</f>
        <v>89.855138483965007</v>
      </c>
      <c r="V109" s="6" cm="1">
        <f t="array" ref="V109">Table2[DT roll charge]*copy!AG109/100</f>
        <v>228.92393631559764</v>
      </c>
      <c r="W109" s="6" cm="1">
        <f t="array" ref="W109">Table2[sms charge]*copy!AG109/100</f>
        <v>211.15957543731776</v>
      </c>
      <c r="X109" s="6" cm="1">
        <f t="array" ref="X109">Table2[shipment sack]*copy!AG109/100</f>
        <v>232.12577441690959</v>
      </c>
      <c r="Y109" s="6" cm="1">
        <f t="array" ref="Y109">Table2[tape charge]*copy!AG109/100</f>
        <v>17.971027696793001</v>
      </c>
      <c r="Z109" s="6">
        <v>18.869579081632651</v>
      </c>
      <c r="AA109" s="6">
        <v>17.521752004373177</v>
      </c>
      <c r="AB109" s="6">
        <v>5.9019850127551017</v>
      </c>
      <c r="AC109">
        <v>312.47124407798833</v>
      </c>
      <c r="AD109">
        <v>234</v>
      </c>
      <c r="AE109">
        <v>34</v>
      </c>
      <c r="AF109">
        <v>263</v>
      </c>
      <c r="AG109">
        <v>0.14975856413994168</v>
      </c>
      <c r="AI109">
        <v>272.5</v>
      </c>
    </row>
    <row r="110" spans="1:35">
      <c r="B110" t="s">
        <v>374</v>
      </c>
      <c r="D110">
        <v>80</v>
      </c>
      <c r="E110">
        <v>238</v>
      </c>
      <c r="F110" t="s">
        <v>155</v>
      </c>
      <c r="G110" t="s">
        <v>419</v>
      </c>
      <c r="J110" t="s">
        <v>419</v>
      </c>
      <c r="M110">
        <v>16935</v>
      </c>
      <c r="N110" t="s">
        <v>419</v>
      </c>
      <c r="P110" t="s">
        <v>419</v>
      </c>
      <c r="Q110" t="s">
        <v>419</v>
      </c>
      <c r="U110" s="6" cm="1">
        <f t="array" ref="U110">Table2[server charge]*copy!AG110/100</f>
        <v>96.688228862973759</v>
      </c>
      <c r="V110" s="6" cm="1">
        <f t="array" ref="V110">Table2[DT roll charge]*copy!AG110/100</f>
        <v>246.33260067419823</v>
      </c>
      <c r="W110" s="6" cm="1">
        <f t="array" ref="W110">Table2[sms charge]*copy!AG110/100</f>
        <v>227.2173378279883</v>
      </c>
      <c r="X110" s="6" cm="1">
        <f t="array" ref="X110">Table2[shipment sack]*copy!AG110/100</f>
        <v>249.77792456268219</v>
      </c>
      <c r="Y110" s="6" cm="1">
        <f t="array" ref="Y110">Table2[tape charge]*copy!AG110/100</f>
        <v>19.337645772594751</v>
      </c>
      <c r="Z110" s="6">
        <v>20.304528061224488</v>
      </c>
      <c r="AA110" s="6">
        <v>18.854204628279881</v>
      </c>
      <c r="AB110" s="6">
        <v>6.3508051658163254</v>
      </c>
      <c r="AC110">
        <v>336.23331587099119</v>
      </c>
      <c r="AD110">
        <v>241</v>
      </c>
      <c r="AE110">
        <v>53</v>
      </c>
      <c r="AF110">
        <v>283</v>
      </c>
      <c r="AG110">
        <v>0.16114704810495625</v>
      </c>
      <c r="AI110">
        <v>291.5</v>
      </c>
    </row>
    <row r="111" spans="1:35">
      <c r="B111" t="s">
        <v>374</v>
      </c>
      <c r="D111">
        <v>80</v>
      </c>
      <c r="E111">
        <v>239</v>
      </c>
      <c r="F111" t="s">
        <v>156</v>
      </c>
      <c r="G111" t="s">
        <v>419</v>
      </c>
      <c r="J111" t="s">
        <v>419</v>
      </c>
      <c r="M111">
        <v>14670</v>
      </c>
      <c r="N111" t="s">
        <v>419</v>
      </c>
      <c r="P111" t="s">
        <v>419</v>
      </c>
      <c r="Q111" t="s">
        <v>419</v>
      </c>
      <c r="U111" s="6" cm="1">
        <f t="array" ref="U111">Table2[server charge]*copy!AG111/100</f>
        <v>81.655430029154516</v>
      </c>
      <c r="V111" s="6" cm="1">
        <f t="array" ref="V111">Table2[DT roll charge]*copy!AG111/100</f>
        <v>208.03353908527697</v>
      </c>
      <c r="W111" s="6" cm="1">
        <f t="array" ref="W111">Table2[sms charge]*copy!AG111/100</f>
        <v>191.8902605685131</v>
      </c>
      <c r="X111" s="6" cm="1">
        <f t="array" ref="X111">Table2[shipment sack]*copy!AG111/100</f>
        <v>210.9431942419825</v>
      </c>
      <c r="Y111" s="6" cm="1">
        <f t="array" ref="Y111">Table2[tape charge]*copy!AG111/100</f>
        <v>16.331086005830901</v>
      </c>
      <c r="Z111" s="6">
        <v>17.147640306122447</v>
      </c>
      <c r="AA111" s="6">
        <v>15.922808855685131</v>
      </c>
      <c r="AB111" s="6">
        <v>5.3634008290816322</v>
      </c>
      <c r="AC111">
        <v>283.95675792638485</v>
      </c>
      <c r="AD111">
        <v>209</v>
      </c>
      <c r="AE111">
        <v>32</v>
      </c>
      <c r="AF111">
        <v>239</v>
      </c>
      <c r="AG111">
        <v>0.1360923833819242</v>
      </c>
      <c r="AI111">
        <v>252.5</v>
      </c>
    </row>
    <row r="112" spans="1:35">
      <c r="A112" t="s">
        <v>293</v>
      </c>
      <c r="E112">
        <v>56</v>
      </c>
      <c r="F112" t="s">
        <v>24</v>
      </c>
      <c r="G112" t="s">
        <v>422</v>
      </c>
      <c r="H112">
        <v>354325</v>
      </c>
      <c r="I112">
        <v>17000</v>
      </c>
      <c r="J112">
        <v>5500</v>
      </c>
      <c r="L112">
        <v>1420</v>
      </c>
      <c r="M112">
        <v>243290</v>
      </c>
      <c r="N112">
        <v>3375</v>
      </c>
      <c r="P112" t="s">
        <v>419</v>
      </c>
      <c r="Q112">
        <v>5900</v>
      </c>
      <c r="S112" cm="1">
        <f t="array" ref="S112">Table2[vehicle expense]*copy!AH112/100</f>
        <v>7864.4385648426542</v>
      </c>
      <c r="T112" cm="1">
        <f t="array" ref="T112">Table2[fuel expense]*copy!AH112/100</f>
        <v>71127.963469633192</v>
      </c>
      <c r="U112" s="6" cm="1">
        <f t="array" ref="U112">Table2[server charge]*copy!AG112/100</f>
        <v>1467.4061588921281</v>
      </c>
      <c r="V112" s="6" cm="1">
        <f t="array" ref="V112">Table2[DT roll charge]*copy!AG112/100</f>
        <v>3738.5106710094751</v>
      </c>
      <c r="W112" s="6" cm="1">
        <f t="array" ref="W112">Table2[sms charge]*copy!AG112/100</f>
        <v>3448.4044733965011</v>
      </c>
      <c r="X112" s="6" cm="1">
        <f t="array" ref="X112">Table2[shipment sack]*copy!AG112/100</f>
        <v>3790.7992438046645</v>
      </c>
      <c r="Y112" s="6" cm="1">
        <f t="array" ref="Y112">Table2[tape charge]*copy!AG112/100</f>
        <v>293.48123177842564</v>
      </c>
      <c r="Z112" s="6">
        <v>308.15529336734687</v>
      </c>
      <c r="AA112" s="6">
        <v>286.14420098396499</v>
      </c>
      <c r="AB112" s="6">
        <v>96.384127869897952</v>
      </c>
      <c r="AC112">
        <v>5102.9049175473756</v>
      </c>
      <c r="AD112">
        <v>3910</v>
      </c>
      <c r="AE112">
        <v>481</v>
      </c>
      <c r="AF112">
        <v>4295</v>
      </c>
      <c r="AG112">
        <v>2.4456769314868803</v>
      </c>
      <c r="AH112">
        <v>4.3044698336339948</v>
      </c>
      <c r="AI112">
        <v>4440.5</v>
      </c>
    </row>
    <row r="113" spans="1:35">
      <c r="A113" t="s">
        <v>24</v>
      </c>
      <c r="B113" t="s">
        <v>374</v>
      </c>
      <c r="C113">
        <v>56</v>
      </c>
      <c r="D113">
        <v>70</v>
      </c>
      <c r="E113">
        <v>221</v>
      </c>
      <c r="F113" t="s">
        <v>157</v>
      </c>
      <c r="G113" t="s">
        <v>419</v>
      </c>
      <c r="J113" t="s">
        <v>419</v>
      </c>
      <c r="M113">
        <v>13900</v>
      </c>
      <c r="N113" t="s">
        <v>419</v>
      </c>
      <c r="P113" t="s">
        <v>419</v>
      </c>
      <c r="Q113" t="s">
        <v>419</v>
      </c>
      <c r="U113" s="6" cm="1">
        <f t="array" ref="U113">Table2[server charge]*copy!AG113/100</f>
        <v>55.006377551020407</v>
      </c>
      <c r="V113" s="6" cm="1">
        <f t="array" ref="V113">Table2[DT roll charge]*copy!AG113/100</f>
        <v>140.1397480867347</v>
      </c>
      <c r="W113" s="6" cm="1">
        <f t="array" ref="W113">Table2[sms charge]*copy!AG113/100</f>
        <v>129.26498724489795</v>
      </c>
      <c r="X113" s="6" cm="1">
        <f t="array" ref="X113">Table2[shipment sack]*copy!AG113/100</f>
        <v>142.09980867346937</v>
      </c>
      <c r="Y113" s="6" cm="1">
        <f t="array" ref="Y113">Table2[tape charge]*copy!AG113/100</f>
        <v>11.001275510204081</v>
      </c>
      <c r="Z113" s="6">
        <v>11.551339285714286</v>
      </c>
      <c r="AA113" s="6">
        <v>10.726243622448981</v>
      </c>
      <c r="AB113" s="6">
        <v>3.6130022321428572</v>
      </c>
      <c r="AC113">
        <v>191.28467793367349</v>
      </c>
      <c r="AD113">
        <v>140</v>
      </c>
      <c r="AE113">
        <v>22</v>
      </c>
      <c r="AF113">
        <v>161</v>
      </c>
      <c r="AG113">
        <v>9.1677295918367346E-2</v>
      </c>
      <c r="AI113">
        <v>167</v>
      </c>
    </row>
    <row r="114" spans="1:35">
      <c r="B114" t="s">
        <v>374</v>
      </c>
      <c r="D114">
        <v>70</v>
      </c>
      <c r="E114">
        <v>223</v>
      </c>
      <c r="F114" t="s">
        <v>158</v>
      </c>
      <c r="G114" t="s">
        <v>419</v>
      </c>
      <c r="J114" t="s">
        <v>419</v>
      </c>
      <c r="M114">
        <v>30605</v>
      </c>
      <c r="N114" t="s">
        <v>419</v>
      </c>
      <c r="P114" t="s">
        <v>419</v>
      </c>
      <c r="Q114" t="s">
        <v>419</v>
      </c>
      <c r="U114" s="6" cm="1">
        <f t="array" ref="U114">Table2[server charge]*copy!AG114/100</f>
        <v>145.88647959183675</v>
      </c>
      <c r="V114" s="6" cm="1">
        <f t="array" ref="V114">Table2[DT roll charge]*copy!AG114/100</f>
        <v>371.67498405612247</v>
      </c>
      <c r="W114" s="6" cm="1">
        <f t="array" ref="W114">Table2[sms charge]*copy!AG114/100</f>
        <v>342.83322704081633</v>
      </c>
      <c r="X114" s="6" cm="1">
        <f t="array" ref="X114">Table2[shipment sack]*copy!AG114/100</f>
        <v>376.87340561224488</v>
      </c>
      <c r="Y114" s="6" cm="1">
        <f t="array" ref="Y114">Table2[tape charge]*copy!AG114/100</f>
        <v>29.177295918367349</v>
      </c>
      <c r="Z114" s="6">
        <v>30.636160714285715</v>
      </c>
      <c r="AA114" s="6">
        <v>28.447863520408163</v>
      </c>
      <c r="AB114" s="6">
        <v>9.5823102678571441</v>
      </c>
      <c r="AC114">
        <v>507.32023278061229</v>
      </c>
      <c r="AD114">
        <v>345</v>
      </c>
      <c r="AE114">
        <v>89</v>
      </c>
      <c r="AF114">
        <v>427</v>
      </c>
      <c r="AG114">
        <v>0.24314413265306123</v>
      </c>
      <c r="AI114">
        <v>442</v>
      </c>
    </row>
    <row r="115" spans="1:35">
      <c r="A115" t="s">
        <v>293</v>
      </c>
      <c r="E115">
        <v>57</v>
      </c>
      <c r="F115" t="s">
        <v>25</v>
      </c>
      <c r="G115" t="s">
        <v>419</v>
      </c>
      <c r="H115">
        <v>107640</v>
      </c>
      <c r="I115">
        <v>5000</v>
      </c>
      <c r="J115">
        <v>600</v>
      </c>
      <c r="L115">
        <v>681</v>
      </c>
      <c r="M115">
        <v>54660</v>
      </c>
      <c r="N115" t="s">
        <v>419</v>
      </c>
      <c r="P115" t="s">
        <v>419</v>
      </c>
      <c r="Q115">
        <v>7000</v>
      </c>
      <c r="U115" s="6" cm="1">
        <f t="array" ref="U115">Table2[server charge]*copy!AG115/100</f>
        <v>340.28790087463562</v>
      </c>
      <c r="V115" s="6" cm="1">
        <f t="array" ref="V115">Table2[DT roll charge]*copy!AG115/100</f>
        <v>866.951485058309</v>
      </c>
      <c r="W115" s="6" cm="1">
        <f t="array" ref="W115">Table2[sms charge]*copy!AG115/100</f>
        <v>799.67656705539355</v>
      </c>
      <c r="X115" s="6" cm="1">
        <f t="array" ref="X115">Table2[shipment sack]*copy!AG115/100</f>
        <v>879.07707725947523</v>
      </c>
      <c r="Y115" s="6" cm="1">
        <f t="array" ref="Y115">Table2[tape charge]*copy!AG115/100</f>
        <v>68.057580174927111</v>
      </c>
      <c r="Z115" s="6">
        <v>71.460459183673464</v>
      </c>
      <c r="AA115" s="6">
        <v>66.356140670553927</v>
      </c>
      <c r="AB115" s="6">
        <v>22.35124362244898</v>
      </c>
      <c r="AC115">
        <v>1183.3511752915451</v>
      </c>
      <c r="AD115">
        <v>904</v>
      </c>
      <c r="AE115">
        <v>93</v>
      </c>
      <c r="AF115">
        <v>996</v>
      </c>
      <c r="AG115">
        <v>0.56714650145772594</v>
      </c>
      <c r="AI115">
        <v>1036.5</v>
      </c>
    </row>
    <row r="116" spans="1:35">
      <c r="A116" t="s">
        <v>25</v>
      </c>
      <c r="B116" t="s">
        <v>374</v>
      </c>
      <c r="C116">
        <v>57</v>
      </c>
      <c r="D116">
        <v>68</v>
      </c>
      <c r="E116">
        <v>159</v>
      </c>
      <c r="F116" t="s">
        <v>159</v>
      </c>
      <c r="G116" t="s">
        <v>419</v>
      </c>
      <c r="H116">
        <v>3900</v>
      </c>
      <c r="J116" t="s">
        <v>419</v>
      </c>
      <c r="M116">
        <v>6300</v>
      </c>
      <c r="N116">
        <v>300</v>
      </c>
      <c r="P116" t="s">
        <v>419</v>
      </c>
      <c r="Q116" t="s">
        <v>419</v>
      </c>
      <c r="U116" s="6" cm="1">
        <f t="array" ref="U116">Table2[server charge]*copy!AG116/100</f>
        <v>36.215379008746353</v>
      </c>
      <c r="V116" s="6" cm="1">
        <f t="array" ref="V116">Table2[DT roll charge]*copy!AG116/100</f>
        <v>92.265921100583085</v>
      </c>
      <c r="W116" s="6" cm="1">
        <f t="array" ref="W116">Table2[sms charge]*copy!AG116/100</f>
        <v>85.106140670553927</v>
      </c>
      <c r="X116" s="6" cm="1">
        <f t="array" ref="X116">Table2[shipment sack]*copy!AG116/100</f>
        <v>93.556395772594755</v>
      </c>
      <c r="Y116" s="6" cm="1">
        <f t="array" ref="Y116">Table2[tape charge]*copy!AG116/100</f>
        <v>7.2430758017492716</v>
      </c>
      <c r="Z116" s="6">
        <v>7.6052295918367339</v>
      </c>
      <c r="AA116" s="6">
        <v>7.0619989067055391</v>
      </c>
      <c r="AB116" s="6">
        <v>2.3787468112244898</v>
      </c>
      <c r="AC116">
        <v>125.93898050291544</v>
      </c>
      <c r="AD116">
        <v>85</v>
      </c>
      <c r="AE116">
        <v>16</v>
      </c>
      <c r="AF116">
        <v>106</v>
      </c>
      <c r="AG116">
        <v>6.0358965014577257E-2</v>
      </c>
      <c r="AI116">
        <v>108.5</v>
      </c>
    </row>
    <row r="117" spans="1:35">
      <c r="B117" t="s">
        <v>374</v>
      </c>
      <c r="D117">
        <v>68</v>
      </c>
      <c r="E117">
        <v>316</v>
      </c>
      <c r="F117" t="s">
        <v>160</v>
      </c>
      <c r="G117" t="s">
        <v>419</v>
      </c>
      <c r="J117" t="s">
        <v>419</v>
      </c>
      <c r="M117">
        <v>11965</v>
      </c>
      <c r="N117" t="s">
        <v>419</v>
      </c>
      <c r="P117" t="s">
        <v>419</v>
      </c>
      <c r="Q117" t="s">
        <v>419</v>
      </c>
      <c r="U117" s="6" cm="1">
        <f t="array" ref="U117">Table2[server charge]*copy!AG117/100</f>
        <v>61.156158892128275</v>
      </c>
      <c r="V117" s="6" cm="1">
        <f t="array" ref="V117">Table2[DT roll charge]*copy!AG117/100</f>
        <v>155.8075460094752</v>
      </c>
      <c r="W117" s="6" cm="1">
        <f t="array" ref="W117">Table2[sms charge]*copy!AG117/100</f>
        <v>143.71697339650146</v>
      </c>
      <c r="X117" s="6" cm="1">
        <f t="array" ref="X117">Table2[shipment sack]*copy!AG117/100</f>
        <v>157.98674380466474</v>
      </c>
      <c r="Y117" s="6" cm="1">
        <f t="array" ref="Y117">Table2[tape charge]*copy!AG117/100</f>
        <v>12.231231778425656</v>
      </c>
      <c r="Z117" s="6">
        <v>12.842793367346939</v>
      </c>
      <c r="AA117" s="6">
        <v>11.925450983965016</v>
      </c>
      <c r="AB117" s="6">
        <v>4.0169403698979593</v>
      </c>
      <c r="AC117">
        <v>212.6705425473761</v>
      </c>
      <c r="AD117">
        <v>130</v>
      </c>
      <c r="AE117">
        <v>42</v>
      </c>
      <c r="AF117">
        <v>179</v>
      </c>
      <c r="AG117">
        <v>0.10192693148688046</v>
      </c>
      <c r="AI117">
        <v>181.5</v>
      </c>
    </row>
    <row r="118" spans="1:35">
      <c r="A118" t="s">
        <v>293</v>
      </c>
      <c r="E118">
        <v>58</v>
      </c>
      <c r="F118" t="s">
        <v>19</v>
      </c>
      <c r="G118" t="s">
        <v>422</v>
      </c>
      <c r="H118">
        <v>106545</v>
      </c>
      <c r="J118">
        <v>990</v>
      </c>
      <c r="L118">
        <v>500</v>
      </c>
      <c r="M118">
        <v>52050</v>
      </c>
      <c r="N118">
        <v>17975</v>
      </c>
      <c r="P118" t="s">
        <v>419</v>
      </c>
      <c r="Q118">
        <v>750</v>
      </c>
      <c r="S118" cm="1">
        <f t="array" ref="S118">Table2[vehicle expense]*copy!AH118/100</f>
        <v>1851.2101022248949</v>
      </c>
      <c r="T118" cm="1">
        <f t="array" ref="T118">Table2[fuel expense]*copy!AH118/100</f>
        <v>16742.810493084788</v>
      </c>
      <c r="U118" s="6" cm="1">
        <f t="array" ref="U118">Table2[server charge]*copy!AG118/100</f>
        <v>345.41271865889212</v>
      </c>
      <c r="V118" s="6" cm="1">
        <f t="array" ref="V118">Table2[DT roll charge]*copy!AG118/100</f>
        <v>880.00798332725947</v>
      </c>
      <c r="W118" s="6" cm="1">
        <f t="array" ref="W118">Table2[sms charge]*copy!AG118/100</f>
        <v>811.71988884839652</v>
      </c>
      <c r="X118" s="6" cm="1">
        <f t="array" ref="X118">Table2[shipment sack]*copy!AG118/100</f>
        <v>892.3161898688046</v>
      </c>
      <c r="Y118" s="6" cm="1">
        <f t="array" ref="Y118">Table2[tape charge]*copy!AG118/100</f>
        <v>69.082543731778429</v>
      </c>
      <c r="Z118" s="6">
        <v>72.536670918367349</v>
      </c>
      <c r="AA118" s="6">
        <v>67.355480138483969</v>
      </c>
      <c r="AB118" s="6">
        <v>22.687858737244895</v>
      </c>
      <c r="AC118">
        <v>1201.1727291362974</v>
      </c>
      <c r="AD118">
        <v>877</v>
      </c>
      <c r="AE118">
        <v>173</v>
      </c>
      <c r="AF118">
        <v>1011</v>
      </c>
      <c r="AG118">
        <v>0.5756878644314869</v>
      </c>
      <c r="AH118">
        <v>1.0132291040288635</v>
      </c>
      <c r="AI118">
        <v>1050</v>
      </c>
    </row>
    <row r="119" spans="1:35">
      <c r="A119" t="s">
        <v>19</v>
      </c>
      <c r="B119" t="s">
        <v>374</v>
      </c>
      <c r="C119">
        <v>58</v>
      </c>
      <c r="D119">
        <v>90</v>
      </c>
      <c r="E119">
        <v>294</v>
      </c>
      <c r="F119" t="s">
        <v>161</v>
      </c>
      <c r="G119" t="s">
        <v>422</v>
      </c>
      <c r="J119" t="s">
        <v>419</v>
      </c>
      <c r="M119">
        <v>23820</v>
      </c>
      <c r="N119" t="s">
        <v>419</v>
      </c>
      <c r="P119" t="s">
        <v>419</v>
      </c>
      <c r="Q119" t="s">
        <v>419</v>
      </c>
      <c r="S119" cm="1">
        <f t="array" ref="S119">Table2[vehicle expense]*copy!AH119/100</f>
        <v>710.45451994387656</v>
      </c>
      <c r="T119" cm="1">
        <f t="array" ref="T119">Table2[fuel expense]*copy!AH119/100</f>
        <v>6425.5296452194825</v>
      </c>
      <c r="U119" s="6" cm="1">
        <f t="array" ref="U119">Table2[server charge]*copy!AG119/100</f>
        <v>132.56195335276968</v>
      </c>
      <c r="V119" s="6" cm="1">
        <f t="array" ref="V119">Table2[DT roll charge]*copy!AG119/100</f>
        <v>337.72808855685128</v>
      </c>
      <c r="W119" s="6" cm="1">
        <f t="array" ref="W119">Table2[sms charge]*copy!AG119/100</f>
        <v>311.52059037900869</v>
      </c>
      <c r="X119" s="6" cm="1">
        <f t="array" ref="X119">Table2[shipment sack]*copy!AG119/100</f>
        <v>342.45171282798833</v>
      </c>
      <c r="Y119" s="6" cm="1">
        <f t="array" ref="Y119">Table2[tape charge]*copy!AG119/100</f>
        <v>26.512390670553938</v>
      </c>
      <c r="Z119" s="6">
        <v>27.838010204081634</v>
      </c>
      <c r="AA119" s="6">
        <v>25.849580903790088</v>
      </c>
      <c r="AB119" s="6">
        <v>8.7071109693877542</v>
      </c>
      <c r="AC119">
        <v>460.98419278425649</v>
      </c>
      <c r="AD119">
        <v>365</v>
      </c>
      <c r="AE119">
        <v>42</v>
      </c>
      <c r="AF119">
        <v>388</v>
      </c>
      <c r="AG119">
        <v>0.22093658892128279</v>
      </c>
      <c r="AH119">
        <v>0.38885548206053316</v>
      </c>
      <c r="AI119">
        <v>402.5</v>
      </c>
    </row>
    <row r="120" spans="1:35">
      <c r="B120" t="s">
        <v>374</v>
      </c>
      <c r="D120">
        <v>90</v>
      </c>
      <c r="E120">
        <v>298</v>
      </c>
      <c r="F120" t="s">
        <v>162</v>
      </c>
      <c r="G120" t="s">
        <v>419</v>
      </c>
      <c r="J120" t="s">
        <v>419</v>
      </c>
      <c r="M120">
        <v>3570</v>
      </c>
      <c r="N120" t="s">
        <v>419</v>
      </c>
      <c r="P120" t="s">
        <v>419</v>
      </c>
      <c r="Q120" t="s">
        <v>419</v>
      </c>
      <c r="U120" s="6" cm="1">
        <f t="array" ref="U120">Table2[server charge]*copy!AG120/100</f>
        <v>20.840925655976676</v>
      </c>
      <c r="V120" s="6" cm="1">
        <f t="array" ref="V120">Table2[DT roll charge]*copy!AG120/100</f>
        <v>53.096426293731774</v>
      </c>
      <c r="W120" s="6" cm="1">
        <f t="array" ref="W120">Table2[sms charge]*copy!AG120/100</f>
        <v>48.976175291545189</v>
      </c>
      <c r="X120" s="6" cm="1">
        <f t="array" ref="X120">Table2[shipment sack]*copy!AG120/100</f>
        <v>53.839057944606409</v>
      </c>
      <c r="Y120" s="6" cm="1">
        <f t="array" ref="Y120">Table2[tape charge]*copy!AG120/100</f>
        <v>4.1681851311953348</v>
      </c>
      <c r="Z120" s="6">
        <v>4.3765943877551017</v>
      </c>
      <c r="AA120" s="6">
        <v>4.0639805029154523</v>
      </c>
      <c r="AB120" s="6">
        <v>1.3689014668367347</v>
      </c>
      <c r="AC120">
        <v>72.474318968658892</v>
      </c>
      <c r="AD120">
        <v>54</v>
      </c>
      <c r="AE120">
        <v>11</v>
      </c>
      <c r="AF120">
        <v>61</v>
      </c>
      <c r="AG120">
        <v>3.473487609329446E-2</v>
      </c>
      <c r="AI120">
        <v>62</v>
      </c>
    </row>
    <row r="121" spans="1:35">
      <c r="A121" t="s">
        <v>293</v>
      </c>
      <c r="E121">
        <v>59</v>
      </c>
      <c r="F121" t="s">
        <v>26</v>
      </c>
      <c r="G121" t="s">
        <v>422</v>
      </c>
      <c r="H121">
        <v>469416</v>
      </c>
      <c r="I121">
        <v>17000</v>
      </c>
      <c r="J121">
        <v>5389</v>
      </c>
      <c r="L121">
        <v>1420</v>
      </c>
      <c r="M121">
        <v>283920</v>
      </c>
      <c r="N121" t="s">
        <v>419</v>
      </c>
      <c r="P121" t="s">
        <v>419</v>
      </c>
      <c r="Q121">
        <v>13080</v>
      </c>
      <c r="S121" cm="1">
        <f t="array" ref="S121">Table2[vehicle expense]*copy!AH121/100</f>
        <v>8816.5941070354784</v>
      </c>
      <c r="T121" cm="1">
        <f t="array" ref="T121">Table2[fuel expense]*copy!AH121/100</f>
        <v>79739.498045700544</v>
      </c>
      <c r="U121" s="6" cm="1">
        <f t="array" ref="U121">Table2[server charge]*copy!AG121/100</f>
        <v>1645.0665087463556</v>
      </c>
      <c r="V121" s="6" cm="1">
        <f t="array" ref="V121">Table2[DT roll charge]*copy!AG121/100</f>
        <v>4191.1359443330903</v>
      </c>
      <c r="W121" s="6" cm="1">
        <f t="array" ref="W121">Table2[sms charge]*copy!AG121/100</f>
        <v>3865.9062955539357</v>
      </c>
      <c r="X121" s="6" cm="1">
        <f t="array" ref="X121">Table2[shipment sack]*copy!AG121/100</f>
        <v>4249.7551475947521</v>
      </c>
      <c r="Y121" s="6" cm="1">
        <f t="array" ref="Y121">Table2[tape charge]*copy!AG121/100</f>
        <v>329.01330174927114</v>
      </c>
      <c r="Z121" s="6">
        <v>345.4639668367347</v>
      </c>
      <c r="AA121" s="6">
        <v>320.78796920553935</v>
      </c>
      <c r="AB121" s="6">
        <v>108.05345184948979</v>
      </c>
      <c r="AC121">
        <v>5720.7187841654522</v>
      </c>
      <c r="AD121">
        <v>4499</v>
      </c>
      <c r="AE121">
        <v>475</v>
      </c>
      <c r="AF121">
        <v>4815</v>
      </c>
      <c r="AG121">
        <v>2.7417775145772594</v>
      </c>
      <c r="AH121">
        <v>4.8256163559831631</v>
      </c>
      <c r="AI121">
        <v>5028</v>
      </c>
    </row>
    <row r="122" spans="1:35">
      <c r="A122" t="s">
        <v>26</v>
      </c>
      <c r="B122" t="s">
        <v>374</v>
      </c>
      <c r="C122">
        <v>59</v>
      </c>
      <c r="D122">
        <v>52</v>
      </c>
      <c r="E122">
        <v>48</v>
      </c>
      <c r="F122" t="s">
        <v>163</v>
      </c>
      <c r="G122" t="s">
        <v>422</v>
      </c>
      <c r="J122" t="s">
        <v>419</v>
      </c>
      <c r="M122">
        <v>20940</v>
      </c>
      <c r="N122" t="s">
        <v>419</v>
      </c>
      <c r="P122" t="s">
        <v>419</v>
      </c>
      <c r="Q122" t="s">
        <v>419</v>
      </c>
      <c r="S122" cm="1">
        <f t="array" ref="S122">Table2[vehicle expense]*copy!AH122/100</f>
        <v>703.13024654239325</v>
      </c>
      <c r="T122" cm="1">
        <f t="array" ref="T122">Table2[fuel expense]*copy!AH122/100</f>
        <v>6359.2870715574272</v>
      </c>
      <c r="U122" s="6" cm="1">
        <f t="array" ref="U122">Table2[server charge]*copy!AG122/100</f>
        <v>131.19533527696794</v>
      </c>
      <c r="V122" s="6" cm="1">
        <f t="array" ref="V122">Table2[DT roll charge]*copy!AG122/100</f>
        <v>334.24635568513122</v>
      </c>
      <c r="W122" s="6" cm="1">
        <f t="array" ref="W122">Table2[sms charge]*copy!AG122/100</f>
        <v>308.30903790087467</v>
      </c>
      <c r="X122" s="6" cm="1">
        <f t="array" ref="X122">Table2[shipment sack]*copy!AG122/100</f>
        <v>338.92128279883377</v>
      </c>
      <c r="Y122" s="6" cm="1">
        <f t="array" ref="Y122">Table2[tape charge]*copy!AG122/100</f>
        <v>26.239067055393583</v>
      </c>
      <c r="Z122" s="6">
        <v>27.551020408163264</v>
      </c>
      <c r="AA122" s="6">
        <v>25.583090379008745</v>
      </c>
      <c r="AB122" s="6">
        <v>8.6173469387755102</v>
      </c>
      <c r="AC122">
        <v>456.23177842565593</v>
      </c>
      <c r="AD122">
        <v>334</v>
      </c>
      <c r="AE122">
        <v>62</v>
      </c>
      <c r="AF122">
        <v>384</v>
      </c>
      <c r="AG122">
        <v>0.21865889212827988</v>
      </c>
      <c r="AH122">
        <v>0.38484666265784728</v>
      </c>
      <c r="AI122">
        <v>394.5</v>
      </c>
    </row>
    <row r="123" spans="1:35">
      <c r="B123" t="s">
        <v>374</v>
      </c>
      <c r="D123">
        <v>52</v>
      </c>
      <c r="E123">
        <v>285</v>
      </c>
      <c r="F123" t="s">
        <v>164</v>
      </c>
      <c r="G123" t="s">
        <v>422</v>
      </c>
      <c r="J123" t="s">
        <v>419</v>
      </c>
      <c r="M123">
        <v>21120</v>
      </c>
      <c r="N123" t="s">
        <v>419</v>
      </c>
      <c r="P123" t="s">
        <v>419</v>
      </c>
      <c r="Q123" t="s">
        <v>419</v>
      </c>
      <c r="S123" cm="1">
        <f t="array" ref="S123">Table2[vehicle expense]*copy!AH123/100</f>
        <v>523.68554820605323</v>
      </c>
      <c r="T123" cm="1">
        <f t="array" ref="T123">Table2[fuel expense]*copy!AH123/100</f>
        <v>4736.3440168370416</v>
      </c>
      <c r="U123" s="6" cm="1">
        <f t="array" ref="U123">Table2[server charge]*copy!AG123/100</f>
        <v>97.713192419825077</v>
      </c>
      <c r="V123" s="6" cm="1">
        <f t="array" ref="V123">Table2[DT roll charge]*copy!AG123/100</f>
        <v>248.94390032798833</v>
      </c>
      <c r="W123" s="6" cm="1">
        <f t="array" ref="W123">Table2[sms charge]*copy!AG123/100</f>
        <v>229.62600218658892</v>
      </c>
      <c r="X123" s="6" cm="1">
        <f t="array" ref="X123">Table2[shipment sack]*copy!AG123/100</f>
        <v>252.42574708454811</v>
      </c>
      <c r="Y123" s="6" cm="1">
        <f t="array" ref="Y123">Table2[tape charge]*copy!AG123/100</f>
        <v>19.542638483965014</v>
      </c>
      <c r="Z123" s="6">
        <v>20.519770408163268</v>
      </c>
      <c r="AA123" s="6">
        <v>19.054072521865891</v>
      </c>
      <c r="AB123" s="6">
        <v>6.4181281887755111</v>
      </c>
      <c r="AC123">
        <v>339.79762663994165</v>
      </c>
      <c r="AD123">
        <v>281</v>
      </c>
      <c r="AE123">
        <v>18</v>
      </c>
      <c r="AF123">
        <v>286</v>
      </c>
      <c r="AG123">
        <v>0.16285532069970846</v>
      </c>
      <c r="AH123">
        <v>0.28663058729204249</v>
      </c>
      <c r="AI123">
        <v>291</v>
      </c>
    </row>
    <row r="124" spans="1:35">
      <c r="A124" t="s">
        <v>293</v>
      </c>
      <c r="E124">
        <v>61</v>
      </c>
      <c r="F124" t="s">
        <v>27</v>
      </c>
      <c r="G124" t="s">
        <v>422</v>
      </c>
      <c r="H124">
        <v>303533</v>
      </c>
      <c r="I124">
        <v>12000</v>
      </c>
      <c r="J124">
        <v>3185</v>
      </c>
      <c r="L124">
        <v>1081</v>
      </c>
      <c r="M124">
        <v>146340</v>
      </c>
      <c r="N124" t="s">
        <v>419</v>
      </c>
      <c r="P124" t="s">
        <v>419</v>
      </c>
      <c r="Q124">
        <v>4300</v>
      </c>
      <c r="S124" cm="1">
        <f t="array" ref="S124">Table2[vehicle expense]*copy!AH124/100</f>
        <v>5183.7544998997791</v>
      </c>
      <c r="T124" cm="1">
        <f t="array" ref="T124">Table2[fuel expense]*copy!AH124/100</f>
        <v>46883.1815093205</v>
      </c>
      <c r="U124" s="6" cm="1">
        <f t="array" ref="U124">Table2[server charge]*copy!AG124/100</f>
        <v>967.22394314868802</v>
      </c>
      <c r="V124" s="6" cm="1">
        <f t="array" ref="V124">Table2[DT roll charge]*copy!AG124/100</f>
        <v>2464.1964399599124</v>
      </c>
      <c r="W124" s="6" cm="1">
        <f t="array" ref="W124">Table2[sms charge]*copy!AG124/100</f>
        <v>2272.976266399417</v>
      </c>
      <c r="X124" s="6" cm="1">
        <f t="array" ref="X124">Table2[shipment sack]*copy!AG124/100</f>
        <v>2498.661853134111</v>
      </c>
      <c r="Y124" s="6" cm="1">
        <f t="array" ref="Y124">Table2[tape charge]*copy!AG124/100</f>
        <v>193.44478862973759</v>
      </c>
      <c r="Z124" s="6">
        <v>203.11702806122449</v>
      </c>
      <c r="AA124" s="6">
        <v>188.60866891399417</v>
      </c>
      <c r="AB124" s="6">
        <v>63.530492665816325</v>
      </c>
      <c r="AC124">
        <v>3363.5212622995627</v>
      </c>
      <c r="AD124">
        <v>2407</v>
      </c>
      <c r="AE124">
        <v>493</v>
      </c>
      <c r="AF124">
        <v>2831</v>
      </c>
      <c r="AG124">
        <v>1.6120399052478134</v>
      </c>
      <c r="AH124">
        <v>2.8372419322509521</v>
      </c>
      <c r="AI124">
        <v>2882</v>
      </c>
    </row>
    <row r="125" spans="1:35">
      <c r="A125" t="s">
        <v>27</v>
      </c>
      <c r="B125" t="s">
        <v>374</v>
      </c>
      <c r="C125">
        <v>61</v>
      </c>
      <c r="D125">
        <v>79</v>
      </c>
      <c r="E125">
        <v>142</v>
      </c>
      <c r="F125" t="s">
        <v>165</v>
      </c>
      <c r="G125" t="s">
        <v>422</v>
      </c>
      <c r="H125">
        <v>10310</v>
      </c>
      <c r="I125">
        <v>3500</v>
      </c>
      <c r="J125" t="s">
        <v>419</v>
      </c>
      <c r="L125">
        <v>900</v>
      </c>
      <c r="M125">
        <v>23350</v>
      </c>
      <c r="N125" t="s">
        <v>419</v>
      </c>
      <c r="P125" t="s">
        <v>419</v>
      </c>
      <c r="Q125" t="s">
        <v>419</v>
      </c>
      <c r="S125" cm="1">
        <f t="array" ref="S125">Table2[vehicle expense]*copy!AH125/100</f>
        <v>699.46810984165165</v>
      </c>
      <c r="T125" cm="1">
        <f t="array" ref="T125">Table2[fuel expense]*copy!AH125/100</f>
        <v>6326.1657847263978</v>
      </c>
      <c r="U125" s="6" cm="1">
        <f t="array" ref="U125">Table2[server charge]*copy!AG125/100</f>
        <v>130.51202623906707</v>
      </c>
      <c r="V125" s="6" cm="1">
        <f t="array" ref="V125">Table2[DT roll charge]*copy!AG125/100</f>
        <v>332.50548924927114</v>
      </c>
      <c r="W125" s="6" cm="1">
        <f t="array" ref="W125">Table2[sms charge]*copy!AG125/100</f>
        <v>306.70326166180757</v>
      </c>
      <c r="X125" s="6" cm="1">
        <f t="array" ref="X125">Table2[shipment sack]*copy!AG125/100</f>
        <v>337.15606778425661</v>
      </c>
      <c r="Y125" s="6" cm="1">
        <f t="array" ref="Y125">Table2[tape charge]*copy!AG125/100</f>
        <v>26.102405247813412</v>
      </c>
      <c r="Z125" s="6">
        <v>27.407525510204081</v>
      </c>
      <c r="AA125" s="6">
        <v>25.449845116618075</v>
      </c>
      <c r="AB125" s="6">
        <v>8.5724649234693882</v>
      </c>
      <c r="AC125">
        <v>453.85557124635568</v>
      </c>
      <c r="AD125">
        <v>320</v>
      </c>
      <c r="AE125">
        <v>85</v>
      </c>
      <c r="AF125">
        <v>382</v>
      </c>
      <c r="AG125">
        <v>0.21752004373177844</v>
      </c>
      <c r="AH125">
        <v>0.38284225295650431</v>
      </c>
      <c r="AI125">
        <v>392</v>
      </c>
    </row>
    <row r="126" spans="1:35">
      <c r="B126" t="s">
        <v>374</v>
      </c>
      <c r="D126">
        <v>79</v>
      </c>
      <c r="E126">
        <v>336</v>
      </c>
      <c r="F126" t="s">
        <v>166</v>
      </c>
      <c r="G126" t="s">
        <v>419</v>
      </c>
      <c r="J126" t="s">
        <v>419</v>
      </c>
      <c r="M126">
        <v>2000</v>
      </c>
      <c r="N126" t="s">
        <v>419</v>
      </c>
      <c r="P126" t="s">
        <v>419</v>
      </c>
      <c r="Q126" t="s">
        <v>419</v>
      </c>
      <c r="U126" s="6" cm="1">
        <f t="array" ref="U126">Table2[server charge]*copy!AG126/100</f>
        <v>8.5413629737609327</v>
      </c>
      <c r="V126" s="6" cm="1">
        <f t="array" ref="V126">Table2[DT roll charge]*copy!AG126/100</f>
        <v>21.760830448250729</v>
      </c>
      <c r="W126" s="6" cm="1">
        <f t="array" ref="W126">Table2[sms charge]*copy!AG126/100</f>
        <v>20.072202988338191</v>
      </c>
      <c r="X126" s="6" cm="1">
        <f t="array" ref="X126">Table2[shipment sack]*copy!AG126/100</f>
        <v>22.065187682215743</v>
      </c>
      <c r="Y126" s="6" cm="1">
        <f t="array" ref="Y126">Table2[tape charge]*copy!AG126/100</f>
        <v>1.7082725947521866</v>
      </c>
      <c r="Z126" s="6">
        <v>1.7936862244897958</v>
      </c>
      <c r="AA126" s="6">
        <v>1.6655657798833821</v>
      </c>
      <c r="AB126" s="6">
        <v>0.56102519132653061</v>
      </c>
      <c r="AC126">
        <v>29.702589741253647</v>
      </c>
      <c r="AD126">
        <v>28</v>
      </c>
      <c r="AE126">
        <v>9</v>
      </c>
      <c r="AF126">
        <v>25</v>
      </c>
      <c r="AG126">
        <v>1.4235604956268222E-2</v>
      </c>
      <c r="AI126">
        <v>25</v>
      </c>
    </row>
    <row r="127" spans="1:35">
      <c r="B127" t="s">
        <v>374</v>
      </c>
      <c r="D127">
        <v>79</v>
      </c>
      <c r="E127">
        <v>354</v>
      </c>
      <c r="F127" t="s">
        <v>167</v>
      </c>
      <c r="G127" t="s">
        <v>419</v>
      </c>
      <c r="J127" t="s">
        <v>419</v>
      </c>
      <c r="M127">
        <v>1090</v>
      </c>
      <c r="N127" t="s">
        <v>419</v>
      </c>
      <c r="P127" t="s">
        <v>419</v>
      </c>
      <c r="Q127" t="s">
        <v>419</v>
      </c>
      <c r="U127" s="6" cm="1">
        <f t="array" ref="U127">Table2[server charge]*copy!AG127/100</f>
        <v>6.1497813411078717</v>
      </c>
      <c r="V127" s="6" cm="1">
        <f t="array" ref="V127">Table2[DT roll charge]*copy!AG127/100</f>
        <v>15.667797922740526</v>
      </c>
      <c r="W127" s="6" cm="1">
        <f t="array" ref="W127">Table2[sms charge]*copy!AG127/100</f>
        <v>14.451986151603499</v>
      </c>
      <c r="X127" s="6" cm="1">
        <f t="array" ref="X127">Table2[shipment sack]*copy!AG127/100</f>
        <v>15.886935131195337</v>
      </c>
      <c r="Y127" s="6" cm="1">
        <f t="array" ref="Y127">Table2[tape charge]*copy!AG127/100</f>
        <v>1.2299562682215746</v>
      </c>
      <c r="Z127" s="6">
        <v>1.291454081632653</v>
      </c>
      <c r="AA127" s="6">
        <v>1.199207361516035</v>
      </c>
      <c r="AB127" s="6">
        <v>0.40393813775510212</v>
      </c>
      <c r="AC127">
        <v>21.385864613702623</v>
      </c>
      <c r="AD127">
        <v>27</v>
      </c>
      <c r="AE127">
        <v>6</v>
      </c>
      <c r="AF127">
        <v>18</v>
      </c>
      <c r="AG127">
        <v>1.024963556851312E-2</v>
      </c>
      <c r="AI127">
        <v>25.5</v>
      </c>
    </row>
    <row r="128" spans="1:35">
      <c r="B128" t="s">
        <v>374</v>
      </c>
      <c r="D128">
        <v>79</v>
      </c>
      <c r="E128">
        <v>355</v>
      </c>
      <c r="F128" t="s">
        <v>168</v>
      </c>
      <c r="G128" t="s">
        <v>419</v>
      </c>
      <c r="J128" t="s">
        <v>419</v>
      </c>
      <c r="M128">
        <v>1090</v>
      </c>
      <c r="N128" t="s">
        <v>419</v>
      </c>
      <c r="P128" t="s">
        <v>419</v>
      </c>
      <c r="Q128" t="s">
        <v>419</v>
      </c>
      <c r="U128" s="6" cm="1">
        <f t="array" ref="U128">Table2[server charge]*copy!AG128/100</f>
        <v>5.1248177842565603</v>
      </c>
      <c r="V128" s="6" cm="1">
        <f t="array" ref="V128">Table2[DT roll charge]*copy!AG128/100</f>
        <v>13.056498268950438</v>
      </c>
      <c r="W128" s="6" cm="1">
        <f t="array" ref="W128">Table2[sms charge]*copy!AG128/100</f>
        <v>12.043321793002915</v>
      </c>
      <c r="X128" s="6" cm="1">
        <f t="array" ref="X128">Table2[shipment sack]*copy!AG128/100</f>
        <v>13.239112609329448</v>
      </c>
      <c r="Y128" s="6" cm="1">
        <f t="array" ref="Y128">Table2[tape charge]*copy!AG128/100</f>
        <v>1.024963556851312</v>
      </c>
      <c r="Z128" s="6">
        <v>1.0762117346938775</v>
      </c>
      <c r="AA128" s="6">
        <v>0.99933946793002915</v>
      </c>
      <c r="AB128" s="6">
        <v>0.33661511479591838</v>
      </c>
      <c r="AC128">
        <v>17.821553844752188</v>
      </c>
      <c r="AD128">
        <v>16</v>
      </c>
      <c r="AE128">
        <v>3</v>
      </c>
      <c r="AF128">
        <v>15</v>
      </c>
      <c r="AG128">
        <v>8.5413629737609333E-3</v>
      </c>
      <c r="AI128">
        <v>17.5</v>
      </c>
    </row>
    <row r="129" spans="1:35">
      <c r="A129" t="s">
        <v>293</v>
      </c>
      <c r="E129">
        <v>69</v>
      </c>
      <c r="F129" t="s">
        <v>28</v>
      </c>
      <c r="G129" t="s">
        <v>422</v>
      </c>
      <c r="H129">
        <v>117125</v>
      </c>
      <c r="I129">
        <v>8000</v>
      </c>
      <c r="J129">
        <v>640</v>
      </c>
      <c r="L129">
        <v>800</v>
      </c>
      <c r="M129">
        <v>70900</v>
      </c>
      <c r="N129" t="s">
        <v>419</v>
      </c>
      <c r="P129" t="s">
        <v>419</v>
      </c>
      <c r="Q129">
        <v>800</v>
      </c>
      <c r="S129" cm="1">
        <f t="array" ref="S129">Table2[vehicle expense]*copy!AH129/100</f>
        <v>2217.4237722990579</v>
      </c>
      <c r="T129" cm="1">
        <f t="array" ref="T129">Table2[fuel expense]*copy!AH129/100</f>
        <v>20054.939176187614</v>
      </c>
      <c r="U129" s="6" cm="1">
        <f t="array" ref="U129">Table2[server charge]*copy!AG129/100</f>
        <v>413.74362244897958</v>
      </c>
      <c r="V129" s="6" cm="1">
        <f t="array" ref="V129">Table2[DT roll charge]*copy!AG129/100</f>
        <v>1054.0946269132653</v>
      </c>
      <c r="W129" s="6" cm="1">
        <f t="array" ref="W129">Table2[sms charge]*copy!AG129/100</f>
        <v>972.29751275510205</v>
      </c>
      <c r="X129" s="6" cm="1">
        <f t="array" ref="X129">Table2[shipment sack]*copy!AG129/100</f>
        <v>1068.8376913265306</v>
      </c>
      <c r="Y129" s="6" cm="1">
        <f t="array" ref="Y129">Table2[tape charge]*copy!AG129/100</f>
        <v>82.748724489795919</v>
      </c>
      <c r="Z129" s="6">
        <v>86.886160714285708</v>
      </c>
      <c r="AA129" s="6">
        <v>80.680006377551024</v>
      </c>
      <c r="AB129" s="6">
        <v>27.176060267857142</v>
      </c>
      <c r="AC129">
        <v>1438.7934470663263</v>
      </c>
      <c r="AD129">
        <v>1151</v>
      </c>
      <c r="AE129">
        <v>99</v>
      </c>
      <c r="AF129">
        <v>1211</v>
      </c>
      <c r="AG129">
        <v>0.68957270408163263</v>
      </c>
      <c r="AH129">
        <v>1.213670074163159</v>
      </c>
      <c r="AI129">
        <v>1259</v>
      </c>
    </row>
    <row r="130" spans="1:35">
      <c r="A130" t="s">
        <v>28</v>
      </c>
      <c r="B130" t="s">
        <v>374</v>
      </c>
      <c r="C130">
        <v>69</v>
      </c>
      <c r="D130">
        <v>74</v>
      </c>
      <c r="E130">
        <v>167</v>
      </c>
      <c r="F130" t="s">
        <v>169</v>
      </c>
      <c r="G130" t="s">
        <v>422</v>
      </c>
      <c r="J130" t="s">
        <v>419</v>
      </c>
      <c r="M130">
        <v>27940</v>
      </c>
      <c r="N130" t="s">
        <v>419</v>
      </c>
      <c r="P130" t="s">
        <v>419</v>
      </c>
      <c r="Q130" t="s">
        <v>419</v>
      </c>
      <c r="S130" cm="1">
        <f t="array" ref="S130">Table2[vehicle expense]*copy!AH130/100</f>
        <v>840.46037282020438</v>
      </c>
      <c r="T130" cm="1">
        <f t="array" ref="T130">Table2[fuel expense]*copy!AH130/100</f>
        <v>7601.3353277209853</v>
      </c>
      <c r="U130" s="6" cm="1">
        <f t="array" ref="U130">Table2[server charge]*copy!AG130/100</f>
        <v>156.81942419825072</v>
      </c>
      <c r="V130" s="6" cm="1">
        <f t="array" ref="V130">Table2[DT roll charge]*copy!AG130/100</f>
        <v>399.52884702988342</v>
      </c>
      <c r="W130" s="6" cm="1">
        <f t="array" ref="W130">Table2[sms charge]*copy!AG130/100</f>
        <v>368.5256468658892</v>
      </c>
      <c r="X130" s="6" cm="1">
        <f t="array" ref="X130">Table2[shipment sack]*copy!AG130/100</f>
        <v>405.11684584548107</v>
      </c>
      <c r="Y130" s="6" cm="1">
        <f t="array" ref="Y130">Table2[tape charge]*copy!AG130/100</f>
        <v>31.363884839650144</v>
      </c>
      <c r="Z130" s="6">
        <v>32.932079081632658</v>
      </c>
      <c r="AA130" s="6">
        <v>30.579787718658896</v>
      </c>
      <c r="AB130" s="6">
        <v>10.300422512755103</v>
      </c>
      <c r="AC130">
        <v>545.33954764941689</v>
      </c>
      <c r="AD130">
        <v>431</v>
      </c>
      <c r="AE130">
        <v>48</v>
      </c>
      <c r="AF130">
        <v>459</v>
      </c>
      <c r="AG130">
        <v>0.26136570699708456</v>
      </c>
      <c r="AH130">
        <v>0.46001202645820805</v>
      </c>
      <c r="AI130">
        <v>472.5</v>
      </c>
    </row>
    <row r="131" spans="1:35">
      <c r="A131" t="s">
        <v>293</v>
      </c>
      <c r="E131">
        <v>70</v>
      </c>
      <c r="F131" t="s">
        <v>29</v>
      </c>
      <c r="G131" t="s">
        <v>419</v>
      </c>
      <c r="H131">
        <v>200040</v>
      </c>
      <c r="I131">
        <v>8500</v>
      </c>
      <c r="J131">
        <v>1000</v>
      </c>
      <c r="L131">
        <v>681</v>
      </c>
      <c r="M131">
        <v>121340</v>
      </c>
      <c r="N131">
        <v>1300</v>
      </c>
      <c r="P131" t="s">
        <v>419</v>
      </c>
      <c r="Q131">
        <v>3550</v>
      </c>
      <c r="U131" s="6" cm="1">
        <f t="array" ref="U131">Table2[server charge]*copy!AG131/100</f>
        <v>776.92237609329447</v>
      </c>
      <c r="V131" s="6" cm="1">
        <f t="array" ref="V131">Table2[DT roll charge]*copy!AG131/100</f>
        <v>1979.3651375728864</v>
      </c>
      <c r="W131" s="6" cm="1">
        <f t="array" ref="W131">Table2[sms charge]*copy!AG131/100</f>
        <v>1825.7675838192422</v>
      </c>
      <c r="X131" s="6" cm="1">
        <f t="array" ref="X131">Table2[shipment sack]*copy!AG131/100</f>
        <v>2007.0494715743441</v>
      </c>
      <c r="Y131" s="6" cm="1">
        <f t="array" ref="Y131">Table2[tape charge]*copy!AG131/100</f>
        <v>155.38447521865891</v>
      </c>
      <c r="Z131" s="6">
        <v>163.15369897959184</v>
      </c>
      <c r="AA131" s="6">
        <v>151.49986333819243</v>
      </c>
      <c r="AB131" s="6">
        <v>51.030851403061227</v>
      </c>
      <c r="AC131">
        <v>2701.7475628644315</v>
      </c>
      <c r="AD131">
        <v>2025</v>
      </c>
      <c r="AE131">
        <v>332</v>
      </c>
      <c r="AF131">
        <v>2274</v>
      </c>
      <c r="AG131">
        <v>1.2948706268221575</v>
      </c>
      <c r="AI131">
        <v>2314.5</v>
      </c>
    </row>
    <row r="132" spans="1:35">
      <c r="A132" t="s">
        <v>29</v>
      </c>
      <c r="B132" t="s">
        <v>374</v>
      </c>
      <c r="C132">
        <v>70</v>
      </c>
      <c r="D132">
        <v>81</v>
      </c>
      <c r="E132">
        <v>17</v>
      </c>
      <c r="F132" t="s">
        <v>170</v>
      </c>
      <c r="G132" t="s">
        <v>419</v>
      </c>
      <c r="H132">
        <v>1500</v>
      </c>
      <c r="J132" t="s">
        <v>419</v>
      </c>
      <c r="L132">
        <v>400</v>
      </c>
      <c r="M132">
        <v>27150</v>
      </c>
      <c r="N132">
        <v>1300</v>
      </c>
      <c r="P132" t="s">
        <v>419</v>
      </c>
      <c r="Q132">
        <v>350</v>
      </c>
      <c r="U132" s="6" cm="1">
        <f t="array" ref="U132">Table2[server charge]*copy!AG132/100</f>
        <v>121.62900874635568</v>
      </c>
      <c r="V132" s="6" cm="1">
        <f t="array" ref="V132">Table2[DT roll charge]*copy!AG132/100</f>
        <v>309.87422558309038</v>
      </c>
      <c r="W132" s="6" cm="1">
        <f t="array" ref="W132">Table2[sms charge]*copy!AG132/100</f>
        <v>285.82817055393588</v>
      </c>
      <c r="X132" s="6" cm="1">
        <f t="array" ref="X132">Table2[shipment sack]*copy!AG132/100</f>
        <v>314.20827259475215</v>
      </c>
      <c r="Y132" s="6" cm="1">
        <f t="array" ref="Y132">Table2[tape charge]*copy!AG132/100</f>
        <v>24.325801749271136</v>
      </c>
      <c r="Z132" s="6">
        <v>25.542091836734695</v>
      </c>
      <c r="AA132" s="6">
        <v>23.717656705539358</v>
      </c>
      <c r="AB132" s="6">
        <v>7.9889987244897949</v>
      </c>
      <c r="AC132">
        <v>422.96487791545189</v>
      </c>
      <c r="AD132">
        <v>298</v>
      </c>
      <c r="AE132">
        <v>70</v>
      </c>
      <c r="AF132">
        <v>356</v>
      </c>
      <c r="AG132">
        <v>0.20271501457725946</v>
      </c>
      <c r="AI132">
        <v>358</v>
      </c>
    </row>
    <row r="133" spans="1:35">
      <c r="B133" t="s">
        <v>374</v>
      </c>
      <c r="D133">
        <v>81</v>
      </c>
      <c r="E133">
        <v>245</v>
      </c>
      <c r="F133" t="s">
        <v>171</v>
      </c>
      <c r="G133" t="s">
        <v>419</v>
      </c>
      <c r="J133" t="s">
        <v>419</v>
      </c>
      <c r="M133">
        <v>3985</v>
      </c>
      <c r="N133" t="s">
        <v>419</v>
      </c>
      <c r="P133" t="s">
        <v>419</v>
      </c>
      <c r="Q133" t="s">
        <v>419</v>
      </c>
      <c r="U133" s="6" cm="1">
        <f t="array" ref="U133">Table2[server charge]*copy!AG133/100</f>
        <v>22.890852769679299</v>
      </c>
      <c r="V133" s="6" cm="1">
        <f t="array" ref="V133">Table2[DT roll charge]*copy!AG133/100</f>
        <v>58.319025601311949</v>
      </c>
      <c r="W133" s="6" cm="1">
        <f t="array" ref="W133">Table2[sms charge]*copy!AG133/100</f>
        <v>53.793504008746346</v>
      </c>
      <c r="X133" s="6" cm="1">
        <f t="array" ref="X133">Table2[shipment sack]*copy!AG133/100</f>
        <v>59.134702988338184</v>
      </c>
      <c r="Y133" s="6" cm="1">
        <f t="array" ref="Y133">Table2[tape charge]*copy!AG133/100</f>
        <v>4.5781705539358599</v>
      </c>
      <c r="Z133" s="6">
        <v>4.8070790816326525</v>
      </c>
      <c r="AA133" s="6">
        <v>4.4637162900874632</v>
      </c>
      <c r="AB133" s="6">
        <v>1.5035475127551019</v>
      </c>
      <c r="AC133">
        <v>79.602940506559762</v>
      </c>
      <c r="AD133">
        <v>59</v>
      </c>
      <c r="AE133">
        <v>14</v>
      </c>
      <c r="AF133">
        <v>67</v>
      </c>
      <c r="AG133">
        <v>3.8151421282798831E-2</v>
      </c>
      <c r="AI133">
        <v>67</v>
      </c>
    </row>
    <row r="134" spans="1:35">
      <c r="B134" t="s">
        <v>374</v>
      </c>
      <c r="D134">
        <v>81</v>
      </c>
      <c r="E134">
        <v>95</v>
      </c>
      <c r="F134" t="s">
        <v>172</v>
      </c>
      <c r="G134" t="s">
        <v>419</v>
      </c>
      <c r="H134">
        <v>1500</v>
      </c>
      <c r="J134" t="s">
        <v>419</v>
      </c>
      <c r="L134">
        <v>400</v>
      </c>
      <c r="M134">
        <v>13950</v>
      </c>
      <c r="N134" t="s">
        <v>419</v>
      </c>
      <c r="P134" t="s">
        <v>419</v>
      </c>
      <c r="Q134">
        <v>900</v>
      </c>
      <c r="U134" s="6" cm="1">
        <f t="array" ref="U134">Table2[server charge]*copy!AG134/100</f>
        <v>70.722485422740533</v>
      </c>
      <c r="V134" s="6" cm="1">
        <f t="array" ref="V134">Table2[DT roll charge]*copy!AG134/100</f>
        <v>180.17967611151605</v>
      </c>
      <c r="W134" s="6" cm="1">
        <f t="array" ref="W134">Table2[sms charge]*copy!AG134/100</f>
        <v>166.19784074344025</v>
      </c>
      <c r="X134" s="6" cm="1">
        <f t="array" ref="X134">Table2[shipment sack]*copy!AG134/100</f>
        <v>182.6997540087464</v>
      </c>
      <c r="Y134" s="6" cm="1">
        <f t="array" ref="Y134">Table2[tape charge]*copy!AG134/100</f>
        <v>14.144497084548107</v>
      </c>
      <c r="Z134" s="6">
        <v>14.85172193877551</v>
      </c>
      <c r="AA134" s="6">
        <v>13.790884657434404</v>
      </c>
      <c r="AB134" s="6">
        <v>4.6452885841836737</v>
      </c>
      <c r="AC134">
        <v>245.9374430575802</v>
      </c>
      <c r="AD134">
        <v>141</v>
      </c>
      <c r="AE134">
        <v>51</v>
      </c>
      <c r="AF134">
        <v>207</v>
      </c>
      <c r="AG134">
        <v>0.11787080903790088</v>
      </c>
      <c r="AI134">
        <v>207</v>
      </c>
    </row>
    <row r="135" spans="1:35">
      <c r="A135" t="s">
        <v>293</v>
      </c>
      <c r="E135">
        <v>71</v>
      </c>
      <c r="F135" t="s">
        <v>30</v>
      </c>
      <c r="G135" t="s">
        <v>419</v>
      </c>
      <c r="H135">
        <v>93361</v>
      </c>
      <c r="I135">
        <v>3500</v>
      </c>
      <c r="J135" t="s">
        <v>419</v>
      </c>
      <c r="L135">
        <v>681</v>
      </c>
      <c r="M135">
        <v>40625</v>
      </c>
      <c r="N135" t="s">
        <v>419</v>
      </c>
      <c r="P135" t="s">
        <v>419</v>
      </c>
      <c r="Q135">
        <v>400</v>
      </c>
      <c r="U135" s="6" cm="1">
        <f t="array" ref="U135">Table2[server charge]*copy!AG135/100</f>
        <v>235.05830903790087</v>
      </c>
      <c r="V135" s="6" cm="1">
        <f t="array" ref="V135">Table2[DT roll charge]*copy!AG135/100</f>
        <v>598.85805393586008</v>
      </c>
      <c r="W135" s="6" cm="1">
        <f t="array" ref="W135">Table2[sms charge]*copy!AG135/100</f>
        <v>552.38702623906704</v>
      </c>
      <c r="X135" s="6" cm="1">
        <f t="array" ref="X135">Table2[shipment sack]*copy!AG135/100</f>
        <v>607.23396501457728</v>
      </c>
      <c r="Y135" s="6" cm="1">
        <f t="array" ref="Y135">Table2[tape charge]*copy!AG135/100</f>
        <v>47.011661807580175</v>
      </c>
      <c r="Z135" s="6">
        <v>49.362244897959179</v>
      </c>
      <c r="AA135" s="6">
        <v>45.836370262390673</v>
      </c>
      <c r="AB135" s="6">
        <v>15.439413265306122</v>
      </c>
      <c r="AC135">
        <v>817.41526967930031</v>
      </c>
      <c r="AD135">
        <v>668</v>
      </c>
      <c r="AE135">
        <v>69</v>
      </c>
      <c r="AF135">
        <v>688</v>
      </c>
      <c r="AG135">
        <v>0.39176384839650147</v>
      </c>
      <c r="AI135">
        <v>707.5</v>
      </c>
    </row>
    <row r="136" spans="1:35">
      <c r="A136" t="s">
        <v>30</v>
      </c>
      <c r="B136" t="s">
        <v>374</v>
      </c>
      <c r="C136">
        <v>71</v>
      </c>
      <c r="D136">
        <v>92</v>
      </c>
      <c r="E136">
        <v>275</v>
      </c>
      <c r="F136" t="s">
        <v>173</v>
      </c>
      <c r="G136" t="s">
        <v>419</v>
      </c>
      <c r="J136" t="s">
        <v>419</v>
      </c>
      <c r="M136">
        <v>1575</v>
      </c>
      <c r="N136" t="s">
        <v>419</v>
      </c>
      <c r="P136" t="s">
        <v>419</v>
      </c>
      <c r="Q136" t="s">
        <v>419</v>
      </c>
      <c r="U136" s="6" cm="1">
        <f t="array" ref="U136">Table2[server charge]*copy!AG136/100</f>
        <v>7.5163994169096204</v>
      </c>
      <c r="V136" s="6" cm="1">
        <f t="array" ref="V136">Table2[DT roll charge]*copy!AG136/100</f>
        <v>19.149530794460642</v>
      </c>
      <c r="W136" s="6" cm="1">
        <f t="array" ref="W136">Table2[sms charge]*copy!AG136/100</f>
        <v>17.663538629737609</v>
      </c>
      <c r="X136" s="6" cm="1">
        <f t="array" ref="X136">Table2[shipment sack]*copy!AG136/100</f>
        <v>19.417365160349853</v>
      </c>
      <c r="Y136" s="6" cm="1">
        <f t="array" ref="Y136">Table2[tape charge]*copy!AG136/100</f>
        <v>1.5032798833819243</v>
      </c>
      <c r="Z136" s="6">
        <v>1.5784438775510206</v>
      </c>
      <c r="AA136" s="6">
        <v>1.4656978862973762</v>
      </c>
      <c r="AB136" s="6">
        <v>0.49370216836734693</v>
      </c>
      <c r="AC136">
        <v>26.138278972303205</v>
      </c>
      <c r="AD136">
        <v>21</v>
      </c>
      <c r="AE136">
        <v>7</v>
      </c>
      <c r="AF136">
        <v>22</v>
      </c>
      <c r="AG136">
        <v>1.2527332361516035E-2</v>
      </c>
      <c r="AI136">
        <v>22</v>
      </c>
    </row>
    <row r="137" spans="1:35">
      <c r="A137" t="s">
        <v>293</v>
      </c>
      <c r="E137">
        <v>72</v>
      </c>
      <c r="F137" t="s">
        <v>31</v>
      </c>
      <c r="G137" t="s">
        <v>422</v>
      </c>
      <c r="H137">
        <v>224170</v>
      </c>
      <c r="I137">
        <v>10500</v>
      </c>
      <c r="J137">
        <v>5001</v>
      </c>
      <c r="L137">
        <v>800</v>
      </c>
      <c r="M137">
        <v>73220</v>
      </c>
      <c r="N137">
        <v>5300</v>
      </c>
      <c r="P137" t="s">
        <v>419</v>
      </c>
      <c r="Q137">
        <v>3750</v>
      </c>
      <c r="S137" cm="1">
        <f t="array" ref="S137">Table2[vehicle expense]*copy!AH137/100</f>
        <v>2385.882060533173</v>
      </c>
      <c r="T137" cm="1">
        <f t="array" ref="T137">Table2[fuel expense]*copy!AH137/100</f>
        <v>21578.518370414913</v>
      </c>
      <c r="U137" s="6" cm="1">
        <f t="array" ref="U137">Table2[server charge]*copy!AG137/100</f>
        <v>445.17583819241986</v>
      </c>
      <c r="V137" s="6" cm="1">
        <f t="array" ref="V137">Table2[DT roll charge]*copy!AG137/100</f>
        <v>1134.1744829628281</v>
      </c>
      <c r="W137" s="6" cm="1">
        <f t="array" ref="W137">Table2[sms charge]*copy!AG137/100</f>
        <v>1046.1632197521865</v>
      </c>
      <c r="X137" s="6" cm="1">
        <f t="array" ref="X137">Table2[shipment sack]*copy!AG137/100</f>
        <v>1150.0375819970845</v>
      </c>
      <c r="Y137" s="6" cm="1">
        <f t="array" ref="Y137">Table2[tape charge]*copy!AG137/100</f>
        <v>89.035167638483969</v>
      </c>
      <c r="Z137" s="6">
        <v>93.486926020408177</v>
      </c>
      <c r="AA137" s="6">
        <v>86.809288447521865</v>
      </c>
      <c r="AB137" s="6">
        <v>29.240632971938776</v>
      </c>
      <c r="AC137">
        <v>1548.09897731414</v>
      </c>
      <c r="AD137">
        <v>1166</v>
      </c>
      <c r="AE137">
        <v>210</v>
      </c>
      <c r="AF137">
        <v>1303</v>
      </c>
      <c r="AG137">
        <v>0.74195973032069973</v>
      </c>
      <c r="AH137">
        <v>1.3058729204249349</v>
      </c>
      <c r="AI137">
        <v>1344.5</v>
      </c>
    </row>
    <row r="138" spans="1:35">
      <c r="A138" t="s">
        <v>31</v>
      </c>
      <c r="B138" t="s">
        <v>374</v>
      </c>
      <c r="C138">
        <v>72</v>
      </c>
      <c r="D138">
        <v>49</v>
      </c>
      <c r="E138">
        <v>207</v>
      </c>
      <c r="F138" t="s">
        <v>174</v>
      </c>
      <c r="G138" t="s">
        <v>422</v>
      </c>
      <c r="H138">
        <v>1100</v>
      </c>
      <c r="J138" t="s">
        <v>419</v>
      </c>
      <c r="L138">
        <v>500</v>
      </c>
      <c r="M138">
        <v>35400</v>
      </c>
      <c r="N138">
        <v>1062.5</v>
      </c>
      <c r="P138" t="s">
        <v>419</v>
      </c>
      <c r="Q138" t="s">
        <v>419</v>
      </c>
      <c r="S138" cm="1">
        <f t="array" ref="S138">Table2[vehicle expense]*copy!AH138/100</f>
        <v>805.67007416315903</v>
      </c>
      <c r="T138" cm="1">
        <f t="array" ref="T138">Table2[fuel expense]*copy!AH138/100</f>
        <v>7286.6831028262177</v>
      </c>
      <c r="U138" s="6" cm="1">
        <f t="array" ref="U138">Table2[server charge]*copy!AG138/100</f>
        <v>150.32798833819243</v>
      </c>
      <c r="V138" s="6" cm="1">
        <f t="array" ref="V138">Table2[DT roll charge]*copy!AG138/100</f>
        <v>382.99061588921285</v>
      </c>
      <c r="W138" s="6" cm="1">
        <f t="array" ref="W138">Table2[sms charge]*copy!AG138/100</f>
        <v>353.2707725947522</v>
      </c>
      <c r="X138" s="6" cm="1">
        <f t="array" ref="X138">Table2[shipment sack]*copy!AG138/100</f>
        <v>388.34730320699708</v>
      </c>
      <c r="Y138" s="6" cm="1">
        <f t="array" ref="Y138">Table2[tape charge]*copy!AG138/100</f>
        <v>30.065597667638485</v>
      </c>
      <c r="Z138" s="6">
        <v>31.56887755102041</v>
      </c>
      <c r="AA138" s="6">
        <v>29.313957725947525</v>
      </c>
      <c r="AB138" s="6">
        <v>9.874043367346939</v>
      </c>
      <c r="AC138">
        <v>522.76557944606418</v>
      </c>
      <c r="AD138">
        <v>379</v>
      </c>
      <c r="AE138">
        <v>91</v>
      </c>
      <c r="AF138">
        <v>440</v>
      </c>
      <c r="AG138">
        <v>0.25054664723032072</v>
      </c>
      <c r="AH138">
        <v>0.44097013429545001</v>
      </c>
      <c r="AI138">
        <v>453</v>
      </c>
    </row>
    <row r="139" spans="1:35">
      <c r="B139" t="s">
        <v>374</v>
      </c>
      <c r="D139">
        <v>49</v>
      </c>
      <c r="E139">
        <v>344</v>
      </c>
      <c r="F139" t="s">
        <v>175</v>
      </c>
      <c r="G139" t="s">
        <v>422</v>
      </c>
      <c r="J139" t="s">
        <v>419</v>
      </c>
      <c r="M139">
        <v>2790</v>
      </c>
      <c r="N139" t="s">
        <v>419</v>
      </c>
      <c r="P139" t="s">
        <v>419</v>
      </c>
      <c r="Q139" t="s">
        <v>419</v>
      </c>
      <c r="S139" cm="1">
        <f t="array" ref="S139">Table2[vehicle expense]*copy!AH139/100</f>
        <v>80.567007416315903</v>
      </c>
      <c r="T139" cm="1">
        <f t="array" ref="T139">Table2[fuel expense]*copy!AH139/100</f>
        <v>728.66831028262186</v>
      </c>
      <c r="U139" s="6" cm="1">
        <f t="array" ref="U139">Table2[server charge]*copy!AG139/100</f>
        <v>15.032798833819241</v>
      </c>
      <c r="V139" s="6" cm="1">
        <f t="array" ref="V139">Table2[DT roll charge]*copy!AG139/100</f>
        <v>38.299061588921283</v>
      </c>
      <c r="W139" s="6" cm="1">
        <f t="array" ref="W139">Table2[sms charge]*copy!AG139/100</f>
        <v>35.327077259475217</v>
      </c>
      <c r="X139" s="6" cm="1">
        <f t="array" ref="X139">Table2[shipment sack]*copy!AG139/100</f>
        <v>38.834730320699705</v>
      </c>
      <c r="Y139" s="6" cm="1">
        <f t="array" ref="Y139">Table2[tape charge]*copy!AG139/100</f>
        <v>3.0065597667638486</v>
      </c>
      <c r="Z139" s="6">
        <v>3.1568877551020411</v>
      </c>
      <c r="AA139" s="6">
        <v>2.9313957725947524</v>
      </c>
      <c r="AB139" s="6">
        <v>0.98740433673469385</v>
      </c>
      <c r="AC139">
        <v>52.276557944606409</v>
      </c>
      <c r="AD139">
        <v>48</v>
      </c>
      <c r="AE139">
        <v>10</v>
      </c>
      <c r="AF139">
        <v>44</v>
      </c>
      <c r="AG139">
        <v>2.5054664723032069E-2</v>
      </c>
      <c r="AH139">
        <v>4.4097013429545001E-2</v>
      </c>
      <c r="AI139">
        <v>45</v>
      </c>
    </row>
    <row r="140" spans="1:35">
      <c r="B140" t="s">
        <v>374</v>
      </c>
      <c r="D140">
        <v>49</v>
      </c>
      <c r="E140">
        <v>337</v>
      </c>
      <c r="F140" t="s">
        <v>176</v>
      </c>
      <c r="G140" t="s">
        <v>419</v>
      </c>
      <c r="J140" t="s">
        <v>419</v>
      </c>
      <c r="M140">
        <v>1140</v>
      </c>
      <c r="N140" t="s">
        <v>419</v>
      </c>
      <c r="P140" t="s">
        <v>419</v>
      </c>
      <c r="Q140" t="s">
        <v>419</v>
      </c>
      <c r="U140" s="6" cm="1">
        <f t="array" ref="U140">Table2[server charge]*copy!AG140/100</f>
        <v>7.5163994169096204</v>
      </c>
      <c r="V140" s="6" cm="1">
        <f t="array" ref="V140">Table2[DT roll charge]*copy!AG140/100</f>
        <v>19.149530794460642</v>
      </c>
      <c r="W140" s="6" cm="1">
        <f t="array" ref="W140">Table2[sms charge]*copy!AG140/100</f>
        <v>17.663538629737609</v>
      </c>
      <c r="X140" s="6" cm="1">
        <f t="array" ref="X140">Table2[shipment sack]*copy!AG140/100</f>
        <v>19.417365160349853</v>
      </c>
      <c r="Y140" s="6" cm="1">
        <f t="array" ref="Y140">Table2[tape charge]*copy!AG140/100</f>
        <v>1.5032798833819243</v>
      </c>
      <c r="Z140" s="6">
        <v>1.5784438775510206</v>
      </c>
      <c r="AA140" s="6">
        <v>1.4656978862973762</v>
      </c>
      <c r="AB140" s="6">
        <v>0.49370216836734693</v>
      </c>
      <c r="AC140">
        <v>26.138278972303205</v>
      </c>
      <c r="AD140">
        <v>23</v>
      </c>
      <c r="AE140">
        <v>10</v>
      </c>
      <c r="AF140">
        <v>22</v>
      </c>
      <c r="AG140">
        <v>1.2527332361516035E-2</v>
      </c>
      <c r="AI140">
        <v>22</v>
      </c>
    </row>
    <row r="141" spans="1:35">
      <c r="B141" t="s">
        <v>374</v>
      </c>
      <c r="D141">
        <v>49</v>
      </c>
      <c r="E141">
        <v>343</v>
      </c>
      <c r="F141" t="s">
        <v>177</v>
      </c>
      <c r="G141" t="s">
        <v>422</v>
      </c>
      <c r="J141" t="s">
        <v>419</v>
      </c>
      <c r="M141">
        <v>3700</v>
      </c>
      <c r="N141" t="s">
        <v>419</v>
      </c>
      <c r="P141" t="s">
        <v>419</v>
      </c>
      <c r="Q141" t="s">
        <v>419</v>
      </c>
      <c r="S141" cm="1">
        <f t="array" ref="S141">Table2[vehicle expense]*copy!AH141/100</f>
        <v>106.20196432150732</v>
      </c>
      <c r="T141" cm="1">
        <f t="array" ref="T141">Table2[fuel expense]*copy!AH141/100</f>
        <v>960.51731809981948</v>
      </c>
      <c r="U141" s="6" cm="1">
        <f t="array" ref="U141">Table2[server charge]*copy!AG141/100</f>
        <v>19.815962099125365</v>
      </c>
      <c r="V141" s="6" cm="1">
        <f t="array" ref="V141">Table2[DT roll charge]*copy!AG141/100</f>
        <v>50.48512663994169</v>
      </c>
      <c r="W141" s="6" cm="1">
        <f t="array" ref="W141">Table2[sms charge]*copy!AG141/100</f>
        <v>46.567510932944607</v>
      </c>
      <c r="X141" s="6" cm="1">
        <f t="array" ref="X141">Table2[shipment sack]*copy!AG141/100</f>
        <v>51.191235422740519</v>
      </c>
      <c r="Y141" s="6" cm="1">
        <f t="array" ref="Y141">Table2[tape charge]*copy!AG141/100</f>
        <v>3.9631924198250728</v>
      </c>
      <c r="Z141" s="6">
        <v>4.1613520408163263</v>
      </c>
      <c r="AA141" s="6">
        <v>3.8641126093294456</v>
      </c>
      <c r="AB141" s="6">
        <v>1.3015784438775508</v>
      </c>
      <c r="AC141">
        <v>68.910008199708443</v>
      </c>
      <c r="AD141">
        <v>58</v>
      </c>
      <c r="AE141">
        <v>9</v>
      </c>
      <c r="AF141">
        <v>58</v>
      </c>
      <c r="AG141">
        <v>3.3026603498542272E-2</v>
      </c>
      <c r="AH141">
        <v>5.8127881338945676E-2</v>
      </c>
      <c r="AI141">
        <v>60.5</v>
      </c>
    </row>
    <row r="142" spans="1:35">
      <c r="B142" t="s">
        <v>374</v>
      </c>
      <c r="D142">
        <v>49</v>
      </c>
      <c r="E142">
        <v>283</v>
      </c>
      <c r="F142" t="s">
        <v>178</v>
      </c>
      <c r="G142" t="s">
        <v>422</v>
      </c>
      <c r="J142" t="s">
        <v>419</v>
      </c>
      <c r="M142">
        <v>12450</v>
      </c>
      <c r="N142" t="s">
        <v>419</v>
      </c>
      <c r="P142" t="s">
        <v>419</v>
      </c>
      <c r="Q142" t="s">
        <v>419</v>
      </c>
      <c r="S142" cm="1">
        <f t="array" ref="S142">Table2[vehicle expense]*copy!AH142/100</f>
        <v>294.80200440970134</v>
      </c>
      <c r="T142" cm="1">
        <f t="array" ref="T142">Table2[fuel expense]*copy!AH142/100</f>
        <v>2666.2635898977751</v>
      </c>
      <c r="U142" s="6" cm="1">
        <f t="array" ref="U142">Table2[server charge]*copy!AG142/100</f>
        <v>55.006377551020407</v>
      </c>
      <c r="V142" s="6" cm="1">
        <f t="array" ref="V142">Table2[DT roll charge]*copy!AG142/100</f>
        <v>140.1397480867347</v>
      </c>
      <c r="W142" s="6" cm="1">
        <f t="array" ref="W142">Table2[sms charge]*copy!AG142/100</f>
        <v>129.26498724489795</v>
      </c>
      <c r="X142" s="6" cm="1">
        <f t="array" ref="X142">Table2[shipment sack]*copy!AG142/100</f>
        <v>142.09980867346937</v>
      </c>
      <c r="Y142" s="6" cm="1">
        <f t="array" ref="Y142">Table2[tape charge]*copy!AG142/100</f>
        <v>11.001275510204081</v>
      </c>
      <c r="Z142" s="6">
        <v>11.551339285714286</v>
      </c>
      <c r="AA142" s="6">
        <v>10.726243622448981</v>
      </c>
      <c r="AB142" s="6">
        <v>3.6130022321428572</v>
      </c>
      <c r="AC142">
        <v>191.28467793367349</v>
      </c>
      <c r="AD142">
        <v>134</v>
      </c>
      <c r="AE142">
        <v>38</v>
      </c>
      <c r="AF142">
        <v>161</v>
      </c>
      <c r="AG142">
        <v>9.1677295918367346E-2</v>
      </c>
      <c r="AH142">
        <v>0.16135498095810782</v>
      </c>
      <c r="AI142">
        <v>177.5</v>
      </c>
    </row>
    <row r="143" spans="1:35">
      <c r="B143" t="s">
        <v>374</v>
      </c>
      <c r="D143">
        <v>49</v>
      </c>
      <c r="E143">
        <v>284</v>
      </c>
      <c r="F143" t="s">
        <v>179</v>
      </c>
      <c r="G143" t="s">
        <v>422</v>
      </c>
      <c r="J143" t="s">
        <v>419</v>
      </c>
      <c r="M143">
        <v>8800</v>
      </c>
      <c r="N143" t="s">
        <v>419</v>
      </c>
      <c r="P143" t="s">
        <v>419</v>
      </c>
      <c r="Q143" t="s">
        <v>419</v>
      </c>
      <c r="S143" cm="1">
        <f t="array" ref="S143">Table2[vehicle expense]*copy!AH143/100</f>
        <v>214.23499699338544</v>
      </c>
      <c r="T143" cm="1">
        <f t="array" ref="T143">Table2[fuel expense]*copy!AH143/100</f>
        <v>1937.5952796151532</v>
      </c>
      <c r="U143" s="6" cm="1">
        <f t="array" ref="U143">Table2[server charge]*copy!AG143/100</f>
        <v>39.973578717201164</v>
      </c>
      <c r="V143" s="6" cm="1">
        <f t="array" ref="V143">Table2[DT roll charge]*copy!AG143/100</f>
        <v>101.84068649781341</v>
      </c>
      <c r="W143" s="6" cm="1">
        <f t="array" ref="W143">Table2[sms charge]*copy!AG143/100</f>
        <v>93.937909985422735</v>
      </c>
      <c r="X143" s="6" cm="1">
        <f t="array" ref="X143">Table2[shipment sack]*copy!AG143/100</f>
        <v>103.26507835276969</v>
      </c>
      <c r="Y143" s="6" cm="1">
        <f t="array" ref="Y143">Table2[tape charge]*copy!AG143/100</f>
        <v>7.9947157434402332</v>
      </c>
      <c r="Z143" s="6">
        <v>8.394451530612244</v>
      </c>
      <c r="AA143" s="6">
        <v>7.7948478498542269</v>
      </c>
      <c r="AB143" s="6">
        <v>2.6255978954081631</v>
      </c>
      <c r="AC143">
        <v>139.00811998906704</v>
      </c>
      <c r="AD143">
        <v>100</v>
      </c>
      <c r="AE143">
        <v>31</v>
      </c>
      <c r="AF143">
        <v>117</v>
      </c>
      <c r="AG143">
        <v>6.6622631195335277E-2</v>
      </c>
      <c r="AH143">
        <v>0.11725796752856284</v>
      </c>
      <c r="AI143">
        <v>120.5</v>
      </c>
    </row>
    <row r="144" spans="1:35">
      <c r="A144" t="s">
        <v>293</v>
      </c>
      <c r="E144">
        <v>73</v>
      </c>
      <c r="F144" t="s">
        <v>32</v>
      </c>
      <c r="G144" t="s">
        <v>419</v>
      </c>
      <c r="H144">
        <v>122250</v>
      </c>
      <c r="I144">
        <v>4500</v>
      </c>
      <c r="J144">
        <v>760</v>
      </c>
      <c r="L144">
        <v>681</v>
      </c>
      <c r="M144">
        <v>53225</v>
      </c>
      <c r="N144" t="s">
        <v>419</v>
      </c>
      <c r="P144" t="s">
        <v>419</v>
      </c>
      <c r="Q144">
        <v>2750</v>
      </c>
      <c r="U144" s="6" cm="1">
        <f t="array" ref="U144">Table2[server charge]*copy!AG144/100</f>
        <v>305.09748542274048</v>
      </c>
      <c r="V144" s="6" cm="1">
        <f t="array" ref="V144">Table2[DT roll charge]*copy!AG144/100</f>
        <v>777.29686361151585</v>
      </c>
      <c r="W144" s="6" cm="1">
        <f t="array" ref="W144">Table2[sms charge]*copy!AG144/100</f>
        <v>716.97909074344022</v>
      </c>
      <c r="X144" s="6" cm="1">
        <f t="array" ref="X144">Table2[shipment sack]*copy!AG144/100</f>
        <v>788.16850400874625</v>
      </c>
      <c r="Y144" s="6" cm="1">
        <f t="array" ref="Y144">Table2[tape charge]*copy!AG144/100</f>
        <v>61.0194970845481</v>
      </c>
      <c r="Z144" s="6">
        <v>64.070471938775498</v>
      </c>
      <c r="AA144" s="6">
        <v>59.494009657434397</v>
      </c>
      <c r="AB144" s="6">
        <v>20.039819834183671</v>
      </c>
      <c r="AC144">
        <v>1060.9765055575801</v>
      </c>
      <c r="AD144">
        <v>802</v>
      </c>
      <c r="AE144">
        <v>99</v>
      </c>
      <c r="AF144">
        <v>893</v>
      </c>
      <c r="AG144">
        <v>0.50849580903790081</v>
      </c>
      <c r="AI144">
        <v>912</v>
      </c>
    </row>
    <row r="145" spans="1:35">
      <c r="A145" t="s">
        <v>32</v>
      </c>
      <c r="B145" t="s">
        <v>374</v>
      </c>
      <c r="C145">
        <v>73</v>
      </c>
      <c r="D145">
        <v>38</v>
      </c>
      <c r="E145">
        <v>25</v>
      </c>
      <c r="F145" t="s">
        <v>180</v>
      </c>
      <c r="G145" t="s">
        <v>419</v>
      </c>
      <c r="H145">
        <v>1100</v>
      </c>
      <c r="J145" t="s">
        <v>419</v>
      </c>
      <c r="L145">
        <v>300</v>
      </c>
      <c r="M145">
        <v>37550</v>
      </c>
      <c r="N145" t="s">
        <v>419</v>
      </c>
      <c r="P145" t="s">
        <v>419</v>
      </c>
      <c r="Q145" t="s">
        <v>419</v>
      </c>
      <c r="U145" s="6" cm="1">
        <f t="array" ref="U145">Table2[server charge]*copy!AG145/100</f>
        <v>172.19387755102042</v>
      </c>
      <c r="V145" s="6" cm="1">
        <f t="array" ref="V145">Table2[DT roll charge]*copy!AG145/100</f>
        <v>438.69834183673476</v>
      </c>
      <c r="W145" s="6" cm="1">
        <f t="array" ref="W145">Table2[sms charge]*copy!AG145/100</f>
        <v>404.65561224489801</v>
      </c>
      <c r="X145" s="6" cm="1">
        <f t="array" ref="X145">Table2[shipment sack]*copy!AG145/100</f>
        <v>444.83418367346945</v>
      </c>
      <c r="Y145" s="6" cm="1">
        <f t="array" ref="Y145">Table2[tape charge]*copy!AG145/100</f>
        <v>34.438775510204088</v>
      </c>
      <c r="Z145" s="6">
        <v>36.160714285714292</v>
      </c>
      <c r="AA145" s="6">
        <v>33.577806122448983</v>
      </c>
      <c r="AB145" s="6">
        <v>11.310267857142858</v>
      </c>
      <c r="AC145">
        <v>598.80420918367349</v>
      </c>
      <c r="AD145">
        <v>483</v>
      </c>
      <c r="AE145">
        <v>52</v>
      </c>
      <c r="AF145">
        <v>504</v>
      </c>
      <c r="AG145">
        <v>0.28698979591836737</v>
      </c>
      <c r="AI145">
        <v>523.5</v>
      </c>
    </row>
    <row r="146" spans="1:35">
      <c r="B146" t="s">
        <v>374</v>
      </c>
      <c r="D146">
        <v>38</v>
      </c>
      <c r="E146">
        <v>110</v>
      </c>
      <c r="F146" t="s">
        <v>181</v>
      </c>
      <c r="G146" t="s">
        <v>419</v>
      </c>
      <c r="J146" t="s">
        <v>419</v>
      </c>
      <c r="M146">
        <v>3620</v>
      </c>
      <c r="N146" t="s">
        <v>419</v>
      </c>
      <c r="P146" t="s">
        <v>419</v>
      </c>
      <c r="Q146" t="s">
        <v>419</v>
      </c>
      <c r="U146" s="6" cm="1">
        <f t="array" ref="U146">Table2[server charge]*copy!AG146/100</f>
        <v>17.424380466472304</v>
      </c>
      <c r="V146" s="6" cm="1">
        <f t="array" ref="V146">Table2[DT roll charge]*copy!AG146/100</f>
        <v>44.392094114431487</v>
      </c>
      <c r="W146" s="6" cm="1">
        <f t="array" ref="W146">Table2[sms charge]*copy!AG146/100</f>
        <v>40.947294096209909</v>
      </c>
      <c r="X146" s="6" cm="1">
        <f t="array" ref="X146">Table2[shipment sack]*copy!AG146/100</f>
        <v>45.012982871720112</v>
      </c>
      <c r="Y146" s="6" cm="1">
        <f t="array" ref="Y146">Table2[tape charge]*copy!AG146/100</f>
        <v>3.4848760932944605</v>
      </c>
      <c r="Z146" s="6">
        <v>3.6591198979591839</v>
      </c>
      <c r="AA146" s="6">
        <v>3.3977541909620985</v>
      </c>
      <c r="AB146" s="6">
        <v>1.1444913903061225</v>
      </c>
      <c r="AC146">
        <v>60.593283072157426</v>
      </c>
      <c r="AD146">
        <v>46</v>
      </c>
      <c r="AE146">
        <v>7</v>
      </c>
      <c r="AF146">
        <v>51</v>
      </c>
      <c r="AG146">
        <v>2.904063411078717E-2</v>
      </c>
      <c r="AI146">
        <v>51</v>
      </c>
    </row>
    <row r="147" spans="1:35">
      <c r="B147" t="s">
        <v>374</v>
      </c>
      <c r="D147">
        <v>38</v>
      </c>
      <c r="E147">
        <v>235</v>
      </c>
      <c r="F147" t="s">
        <v>182</v>
      </c>
      <c r="G147" t="s">
        <v>419</v>
      </c>
      <c r="H147">
        <v>1190</v>
      </c>
      <c r="J147" t="s">
        <v>419</v>
      </c>
      <c r="L147">
        <v>300</v>
      </c>
      <c r="M147">
        <v>25400</v>
      </c>
      <c r="N147" t="s">
        <v>419</v>
      </c>
      <c r="P147" t="s">
        <v>419</v>
      </c>
      <c r="Q147">
        <v>500</v>
      </c>
      <c r="U147" s="6" cm="1">
        <f t="array" ref="U147">Table2[server charge]*copy!AG147/100</f>
        <v>106.93786443148689</v>
      </c>
      <c r="V147" s="6" cm="1">
        <f t="array" ref="V147">Table2[DT roll charge]*copy!AG147/100</f>
        <v>272.44559721209913</v>
      </c>
      <c r="W147" s="6" cm="1">
        <f t="array" ref="W147">Table2[sms charge]*copy!AG147/100</f>
        <v>251.30398141399419</v>
      </c>
      <c r="X147" s="6" cm="1">
        <f t="array" ref="X147">Table2[shipment sack]*copy!AG147/100</f>
        <v>276.25614978134109</v>
      </c>
      <c r="Y147" s="6" cm="1">
        <f t="array" ref="Y147">Table2[tape charge]*copy!AG147/100</f>
        <v>21.387572886297377</v>
      </c>
      <c r="Z147" s="6">
        <v>22.456951530612244</v>
      </c>
      <c r="AA147" s="6">
        <v>20.852883564139944</v>
      </c>
      <c r="AB147" s="6">
        <v>7.0240353954081636</v>
      </c>
      <c r="AC147">
        <v>371.8764235604956</v>
      </c>
      <c r="AD147">
        <v>270</v>
      </c>
      <c r="AE147">
        <v>60</v>
      </c>
      <c r="AF147">
        <v>313</v>
      </c>
      <c r="AG147">
        <v>0.17822977405247814</v>
      </c>
      <c r="AI147">
        <v>318.5</v>
      </c>
    </row>
    <row r="148" spans="1:35">
      <c r="A148" t="s">
        <v>293</v>
      </c>
      <c r="E148">
        <v>74</v>
      </c>
      <c r="F148" t="s">
        <v>33</v>
      </c>
      <c r="G148" t="s">
        <v>419</v>
      </c>
      <c r="H148">
        <v>111550</v>
      </c>
      <c r="I148">
        <v>3500</v>
      </c>
      <c r="J148">
        <v>450</v>
      </c>
      <c r="L148">
        <v>681</v>
      </c>
      <c r="M148">
        <v>53205</v>
      </c>
      <c r="N148" t="s">
        <v>419</v>
      </c>
      <c r="P148" t="s">
        <v>419</v>
      </c>
      <c r="Q148">
        <v>2700</v>
      </c>
      <c r="U148" s="6" cm="1">
        <f t="array" ref="U148">Table2[server charge]*copy!AG148/100</f>
        <v>305.43913994169094</v>
      </c>
      <c r="V148" s="6" cm="1">
        <f t="array" ref="V148">Table2[DT roll charge]*copy!AG148/100</f>
        <v>778.16729682944617</v>
      </c>
      <c r="W148" s="6" cm="1">
        <f t="array" ref="W148">Table2[sms charge]*copy!AG148/100</f>
        <v>717.7819788629738</v>
      </c>
      <c r="X148" s="6" cm="1">
        <f t="array" ref="X148">Table2[shipment sack]*copy!AG148/100</f>
        <v>789.05111151603501</v>
      </c>
      <c r="Y148" s="6" cm="1">
        <f t="array" ref="Y148">Table2[tape charge]*copy!AG148/100</f>
        <v>61.087827988338198</v>
      </c>
      <c r="Z148" s="6">
        <v>64.142219387755105</v>
      </c>
      <c r="AA148" s="6">
        <v>59.560632288629741</v>
      </c>
      <c r="AB148" s="6">
        <v>20.062260841836736</v>
      </c>
      <c r="AC148">
        <v>1062.1646091472303</v>
      </c>
      <c r="AD148">
        <v>841</v>
      </c>
      <c r="AE148">
        <v>90</v>
      </c>
      <c r="AF148">
        <v>894</v>
      </c>
      <c r="AG148">
        <v>0.5090652332361516</v>
      </c>
      <c r="AI148">
        <v>920.5</v>
      </c>
    </row>
    <row r="149" spans="1:35">
      <c r="A149" t="s">
        <v>33</v>
      </c>
      <c r="B149" t="s">
        <v>374</v>
      </c>
      <c r="C149">
        <v>74</v>
      </c>
      <c r="D149">
        <v>48</v>
      </c>
      <c r="E149">
        <v>75</v>
      </c>
      <c r="F149" t="s">
        <v>183</v>
      </c>
      <c r="G149" t="s">
        <v>419</v>
      </c>
      <c r="H149">
        <v>1500</v>
      </c>
      <c r="J149">
        <v>100</v>
      </c>
      <c r="L149">
        <v>400</v>
      </c>
      <c r="M149">
        <v>39895</v>
      </c>
      <c r="N149" t="s">
        <v>419</v>
      </c>
      <c r="P149" t="s">
        <v>419</v>
      </c>
      <c r="Q149" t="s">
        <v>419</v>
      </c>
      <c r="U149" s="6" cm="1">
        <f t="array" ref="U149">Table2[server charge]*copy!AG149/100</f>
        <v>164.33582361516036</v>
      </c>
      <c r="V149" s="6" cm="1">
        <f t="array" ref="V149">Table2[DT roll charge]*copy!AG149/100</f>
        <v>418.67837782434407</v>
      </c>
      <c r="W149" s="6" cm="1">
        <f t="array" ref="W149">Table2[sms charge]*copy!AG149/100</f>
        <v>386.18918549562687</v>
      </c>
      <c r="X149" s="6" cm="1">
        <f t="array" ref="X149">Table2[shipment sack]*copy!AG149/100</f>
        <v>424.53421100583097</v>
      </c>
      <c r="Y149" s="6" cm="1">
        <f t="array" ref="Y149">Table2[tape charge]*copy!AG149/100</f>
        <v>32.867164723032069</v>
      </c>
      <c r="Z149" s="6">
        <v>34.510522959183675</v>
      </c>
      <c r="AA149" s="6">
        <v>32.045485604956269</v>
      </c>
      <c r="AB149" s="6">
        <v>10.794124681122451</v>
      </c>
      <c r="AC149">
        <v>571.47782662172017</v>
      </c>
      <c r="AD149">
        <v>448</v>
      </c>
      <c r="AE149">
        <v>47</v>
      </c>
      <c r="AF149">
        <v>481</v>
      </c>
      <c r="AG149">
        <v>0.2738930393586006</v>
      </c>
      <c r="AI149">
        <v>494.5</v>
      </c>
    </row>
    <row r="150" spans="1:35">
      <c r="B150" t="s">
        <v>374</v>
      </c>
      <c r="D150">
        <v>48</v>
      </c>
      <c r="E150">
        <v>234</v>
      </c>
      <c r="F150" t="s">
        <v>184</v>
      </c>
      <c r="G150" t="s">
        <v>419</v>
      </c>
      <c r="H150">
        <v>1100</v>
      </c>
      <c r="J150" t="s">
        <v>419</v>
      </c>
      <c r="L150">
        <v>200</v>
      </c>
      <c r="M150">
        <v>4900</v>
      </c>
      <c r="N150" t="s">
        <v>419</v>
      </c>
      <c r="P150" t="s">
        <v>419</v>
      </c>
      <c r="Q150" t="s">
        <v>419</v>
      </c>
      <c r="U150" s="6" cm="1">
        <f t="array" ref="U150">Table2[server charge]*copy!AG150/100</f>
        <v>19.815962099125365</v>
      </c>
      <c r="V150" s="6" cm="1">
        <f t="array" ref="V150">Table2[DT roll charge]*copy!AG150/100</f>
        <v>50.48512663994169</v>
      </c>
      <c r="W150" s="6" cm="1">
        <f t="array" ref="W150">Table2[sms charge]*copy!AG150/100</f>
        <v>46.567510932944607</v>
      </c>
      <c r="X150" s="6" cm="1">
        <f t="array" ref="X150">Table2[shipment sack]*copy!AG150/100</f>
        <v>51.191235422740519</v>
      </c>
      <c r="Y150" s="6" cm="1">
        <f t="array" ref="Y150">Table2[tape charge]*copy!AG150/100</f>
        <v>3.9631924198250728</v>
      </c>
      <c r="Z150" s="6">
        <v>4.1613520408163263</v>
      </c>
      <c r="AA150" s="6">
        <v>3.8641126093294456</v>
      </c>
      <c r="AB150" s="6">
        <v>1.3015784438775508</v>
      </c>
      <c r="AC150">
        <v>68.910008199708443</v>
      </c>
      <c r="AD150">
        <v>67</v>
      </c>
      <c r="AE150">
        <v>6</v>
      </c>
      <c r="AF150">
        <v>58</v>
      </c>
      <c r="AG150">
        <v>3.3026603498542272E-2</v>
      </c>
      <c r="AI150">
        <v>58</v>
      </c>
    </row>
    <row r="151" spans="1:35">
      <c r="A151" t="s">
        <v>293</v>
      </c>
      <c r="E151">
        <v>79</v>
      </c>
      <c r="F151" t="s">
        <v>34</v>
      </c>
      <c r="G151" t="s">
        <v>419</v>
      </c>
      <c r="H151">
        <v>251450</v>
      </c>
      <c r="I151">
        <v>5000</v>
      </c>
      <c r="J151">
        <v>4234</v>
      </c>
      <c r="L151">
        <v>680</v>
      </c>
      <c r="M151">
        <v>97550</v>
      </c>
      <c r="N151" t="s">
        <v>419</v>
      </c>
      <c r="P151" t="s">
        <v>419</v>
      </c>
      <c r="Q151">
        <v>14200</v>
      </c>
      <c r="U151" s="6" cm="1">
        <f t="array" ref="U151">Table2[server charge]*copy!AG151/100</f>
        <v>598.57871720116623</v>
      </c>
      <c r="V151" s="6" cm="1">
        <f t="array" ref="V151">Table2[DT roll charge]*copy!AG151/100</f>
        <v>1524.9989978134111</v>
      </c>
      <c r="W151" s="6" cm="1">
        <f t="array" ref="W151">Table2[sms charge]*copy!AG151/100</f>
        <v>1406.6599854227406</v>
      </c>
      <c r="X151" s="6" cm="1">
        <f t="array" ref="X151">Table2[shipment sack]*copy!AG151/100</f>
        <v>1546.3283527696794</v>
      </c>
      <c r="Y151" s="6" cm="1">
        <f t="array" ref="Y151">Table2[tape charge]*copy!AG151/100</f>
        <v>119.71574344023324</v>
      </c>
      <c r="Z151" s="6">
        <v>125.70153061224489</v>
      </c>
      <c r="AA151" s="6">
        <v>116.72284985422741</v>
      </c>
      <c r="AB151" s="6">
        <v>39.316645408163268</v>
      </c>
      <c r="AC151">
        <v>2081.5574890670555</v>
      </c>
      <c r="AD151">
        <v>1568</v>
      </c>
      <c r="AE151">
        <v>302</v>
      </c>
      <c r="AF151">
        <v>1752</v>
      </c>
      <c r="AG151">
        <v>0.997631195335277</v>
      </c>
      <c r="AI151">
        <v>1789.5</v>
      </c>
    </row>
    <row r="152" spans="1:35">
      <c r="A152" t="s">
        <v>34</v>
      </c>
      <c r="B152" t="s">
        <v>374</v>
      </c>
      <c r="C152">
        <v>79</v>
      </c>
      <c r="D152">
        <v>31</v>
      </c>
      <c r="E152">
        <v>183</v>
      </c>
      <c r="F152" t="s">
        <v>185</v>
      </c>
      <c r="G152" t="s">
        <v>419</v>
      </c>
      <c r="H152">
        <v>1100</v>
      </c>
      <c r="J152" t="s">
        <v>419</v>
      </c>
      <c r="M152">
        <v>14350</v>
      </c>
      <c r="N152" t="s">
        <v>419</v>
      </c>
      <c r="P152" t="s">
        <v>419</v>
      </c>
      <c r="Q152" t="s">
        <v>419</v>
      </c>
      <c r="U152" s="6" cm="1">
        <f t="array" ref="U152">Table2[server charge]*copy!AG152/100</f>
        <v>57.056304664723037</v>
      </c>
      <c r="V152" s="6" cm="1">
        <f t="array" ref="V152">Table2[DT roll charge]*copy!AG152/100</f>
        <v>145.36234739431487</v>
      </c>
      <c r="W152" s="6" cm="1">
        <f t="array" ref="W152">Table2[sms charge]*copy!AG152/100</f>
        <v>134.08231596209913</v>
      </c>
      <c r="X152" s="6" cm="1">
        <f t="array" ref="X152">Table2[shipment sack]*copy!AG152/100</f>
        <v>147.39545371720118</v>
      </c>
      <c r="Y152" s="6" cm="1">
        <f t="array" ref="Y152">Table2[tape charge]*copy!AG152/100</f>
        <v>11.411260932944606</v>
      </c>
      <c r="Z152" s="6">
        <v>11.981823979591836</v>
      </c>
      <c r="AA152" s="6">
        <v>11.125979409620991</v>
      </c>
      <c r="AB152" s="6">
        <v>3.7476482780612246</v>
      </c>
      <c r="AC152">
        <v>198.41329947157436</v>
      </c>
      <c r="AD152">
        <v>149</v>
      </c>
      <c r="AE152">
        <v>13</v>
      </c>
      <c r="AF152">
        <v>167</v>
      </c>
      <c r="AG152">
        <v>9.5093841107871724E-2</v>
      </c>
      <c r="AI152">
        <v>168.5</v>
      </c>
    </row>
    <row r="153" spans="1:35">
      <c r="B153" t="s">
        <v>374</v>
      </c>
      <c r="D153">
        <v>31</v>
      </c>
      <c r="E153">
        <v>220</v>
      </c>
      <c r="F153" t="s">
        <v>186</v>
      </c>
      <c r="G153" t="s">
        <v>419</v>
      </c>
      <c r="J153" t="s">
        <v>419</v>
      </c>
      <c r="M153">
        <v>20500</v>
      </c>
      <c r="N153">
        <v>2275</v>
      </c>
      <c r="P153" t="s">
        <v>419</v>
      </c>
      <c r="Q153" t="s">
        <v>419</v>
      </c>
      <c r="U153" s="6" cm="1">
        <f t="array" ref="U153">Table2[server charge]*copy!AG153/100</f>
        <v>84.047011661807588</v>
      </c>
      <c r="V153" s="6" cm="1">
        <f t="array" ref="V153">Table2[DT roll charge]*copy!AG153/100</f>
        <v>214.12657161078718</v>
      </c>
      <c r="W153" s="6" cm="1">
        <f t="array" ref="W153">Table2[sms charge]*copy!AG153/100</f>
        <v>197.51047740524783</v>
      </c>
      <c r="X153" s="6" cm="1">
        <f t="array" ref="X153">Table2[shipment sack]*copy!AG153/100</f>
        <v>217.12144679300295</v>
      </c>
      <c r="Y153" s="6" cm="1">
        <f t="array" ref="Y153">Table2[tape charge]*copy!AG153/100</f>
        <v>16.809402332361518</v>
      </c>
      <c r="Z153" s="6">
        <v>17.649872448979593</v>
      </c>
      <c r="AA153" s="6">
        <v>16.389167274052479</v>
      </c>
      <c r="AB153" s="6">
        <v>5.520487882653061</v>
      </c>
      <c r="AC153">
        <v>292.27348305393588</v>
      </c>
      <c r="AD153">
        <v>216</v>
      </c>
      <c r="AE153">
        <v>32</v>
      </c>
      <c r="AF153">
        <v>246</v>
      </c>
      <c r="AG153">
        <v>0.14007835276967931</v>
      </c>
      <c r="AI153">
        <v>252.5</v>
      </c>
    </row>
    <row r="154" spans="1:35">
      <c r="B154" t="s">
        <v>374</v>
      </c>
      <c r="D154">
        <v>31</v>
      </c>
      <c r="E154">
        <v>123</v>
      </c>
      <c r="F154" t="s">
        <v>187</v>
      </c>
      <c r="G154" t="s">
        <v>419</v>
      </c>
      <c r="H154">
        <v>1500</v>
      </c>
      <c r="J154" t="s">
        <v>419</v>
      </c>
      <c r="L154">
        <v>400</v>
      </c>
      <c r="M154">
        <v>29100</v>
      </c>
      <c r="N154">
        <v>2950</v>
      </c>
      <c r="P154" t="s">
        <v>419</v>
      </c>
      <c r="Q154" t="s">
        <v>419</v>
      </c>
      <c r="U154" s="6" cm="1">
        <f t="array" ref="U154">Table2[server charge]*copy!AG154/100</f>
        <v>121.62900874635568</v>
      </c>
      <c r="V154" s="6" cm="1">
        <f t="array" ref="V154">Table2[DT roll charge]*copy!AG154/100</f>
        <v>309.87422558309038</v>
      </c>
      <c r="W154" s="6" cm="1">
        <f t="array" ref="W154">Table2[sms charge]*copy!AG154/100</f>
        <v>285.82817055393588</v>
      </c>
      <c r="X154" s="6" cm="1">
        <f t="array" ref="X154">Table2[shipment sack]*copy!AG154/100</f>
        <v>314.20827259475215</v>
      </c>
      <c r="Y154" s="6" cm="1">
        <f t="array" ref="Y154">Table2[tape charge]*copy!AG154/100</f>
        <v>24.325801749271136</v>
      </c>
      <c r="Z154" s="6">
        <v>25.542091836734695</v>
      </c>
      <c r="AA154" s="6">
        <v>23.717656705539358</v>
      </c>
      <c r="AB154" s="6">
        <v>7.9889987244897949</v>
      </c>
      <c r="AC154">
        <v>422.96487791545189</v>
      </c>
      <c r="AD154">
        <v>311</v>
      </c>
      <c r="AE154">
        <v>42</v>
      </c>
      <c r="AF154">
        <v>356</v>
      </c>
      <c r="AG154">
        <v>0.20271501457725946</v>
      </c>
      <c r="AI154">
        <v>365.5</v>
      </c>
    </row>
    <row r="155" spans="1:35">
      <c r="B155" t="s">
        <v>374</v>
      </c>
      <c r="D155">
        <v>31</v>
      </c>
      <c r="E155">
        <v>122</v>
      </c>
      <c r="F155" t="s">
        <v>188</v>
      </c>
      <c r="G155" t="s">
        <v>419</v>
      </c>
      <c r="H155">
        <v>1500</v>
      </c>
      <c r="I155">
        <v>1500</v>
      </c>
      <c r="J155" t="s">
        <v>419</v>
      </c>
      <c r="M155">
        <v>26450</v>
      </c>
      <c r="N155">
        <v>4800</v>
      </c>
      <c r="P155" t="s">
        <v>419</v>
      </c>
      <c r="Q155" t="s">
        <v>419</v>
      </c>
      <c r="U155" s="6" cm="1">
        <f t="array" ref="U155">Table2[server charge]*copy!AG155/100</f>
        <v>102.83801020408164</v>
      </c>
      <c r="V155" s="6" cm="1">
        <f t="array" ref="V155">Table2[DT roll charge]*copy!AG155/100</f>
        <v>262.00039859693874</v>
      </c>
      <c r="W155" s="6" cm="1">
        <f t="array" ref="W155">Table2[sms charge]*copy!AG155/100</f>
        <v>241.66932397959184</v>
      </c>
      <c r="X155" s="6" cm="1">
        <f t="array" ref="X155">Table2[shipment sack]*copy!AG155/100</f>
        <v>265.66485969387753</v>
      </c>
      <c r="Y155" s="6" cm="1">
        <f t="array" ref="Y155">Table2[tape charge]*copy!AG155/100</f>
        <v>20.567602040816329</v>
      </c>
      <c r="Z155" s="6">
        <v>21.595982142857142</v>
      </c>
      <c r="AA155" s="6">
        <v>20.053411989795919</v>
      </c>
      <c r="AB155" s="6">
        <v>6.7547433035714288</v>
      </c>
      <c r="AC155">
        <v>357.61918048469386</v>
      </c>
      <c r="AD155">
        <v>282</v>
      </c>
      <c r="AE155">
        <v>34</v>
      </c>
      <c r="AF155">
        <v>301</v>
      </c>
      <c r="AG155">
        <v>0.17139668367346939</v>
      </c>
      <c r="AI155">
        <v>306.5</v>
      </c>
    </row>
    <row r="156" spans="1:35">
      <c r="B156" t="s">
        <v>374</v>
      </c>
      <c r="D156">
        <v>31</v>
      </c>
      <c r="E156">
        <v>265</v>
      </c>
      <c r="F156" t="s">
        <v>189</v>
      </c>
      <c r="G156" t="s">
        <v>419</v>
      </c>
      <c r="J156" t="s">
        <v>419</v>
      </c>
      <c r="M156">
        <v>3500</v>
      </c>
      <c r="N156" t="s">
        <v>419</v>
      </c>
      <c r="P156" t="s">
        <v>419</v>
      </c>
      <c r="Q156" t="s">
        <v>419</v>
      </c>
      <c r="U156" s="6" cm="1">
        <f t="array" ref="U156">Table2[server charge]*copy!AG156/100</f>
        <v>16.057762390670554</v>
      </c>
      <c r="V156" s="6" cm="1">
        <f t="array" ref="V156">Table2[DT roll charge]*copy!AG156/100</f>
        <v>40.910361242711367</v>
      </c>
      <c r="W156" s="6" cm="1">
        <f t="array" ref="W156">Table2[sms charge]*copy!AG156/100</f>
        <v>37.735741618075799</v>
      </c>
      <c r="X156" s="6" cm="1">
        <f t="array" ref="X156">Table2[shipment sack]*copy!AG156/100</f>
        <v>41.482552842565589</v>
      </c>
      <c r="Y156" s="6" cm="1">
        <f t="array" ref="Y156">Table2[tape charge]*copy!AG156/100</f>
        <v>3.2115524781341107</v>
      </c>
      <c r="Z156" s="6">
        <v>3.3721301020408161</v>
      </c>
      <c r="AA156" s="6">
        <v>3.1312636661807578</v>
      </c>
      <c r="AB156" s="6">
        <v>1.0547273596938773</v>
      </c>
      <c r="AC156">
        <v>55.840868713556844</v>
      </c>
      <c r="AD156">
        <v>37</v>
      </c>
      <c r="AE156">
        <v>8</v>
      </c>
      <c r="AF156">
        <v>47</v>
      </c>
      <c r="AG156">
        <v>2.6762937317784254E-2</v>
      </c>
      <c r="AI156">
        <v>47</v>
      </c>
    </row>
    <row r="157" spans="1:35">
      <c r="A157" t="s">
        <v>293</v>
      </c>
      <c r="E157">
        <v>82</v>
      </c>
      <c r="F157" t="s">
        <v>35</v>
      </c>
      <c r="G157" t="s">
        <v>422</v>
      </c>
      <c r="H157">
        <v>477182</v>
      </c>
      <c r="I157">
        <v>25000</v>
      </c>
      <c r="J157">
        <v>4840</v>
      </c>
      <c r="L157">
        <v>1820</v>
      </c>
      <c r="M157">
        <v>100295</v>
      </c>
      <c r="N157" t="s">
        <v>419</v>
      </c>
      <c r="P157" t="s">
        <v>419</v>
      </c>
      <c r="Q157">
        <v>9600</v>
      </c>
      <c r="S157" cm="1">
        <f t="array" ref="S157">Table2[vehicle expense]*copy!AH157/100</f>
        <v>3464.3813189015837</v>
      </c>
      <c r="T157" cm="1">
        <f t="array" ref="T157">Table2[fuel expense]*copy!AH157/100</f>
        <v>31332.737342152741</v>
      </c>
      <c r="U157" s="6" cm="1">
        <f t="array" ref="U157">Table2[server charge]*copy!AG157/100</f>
        <v>646.41034985422732</v>
      </c>
      <c r="V157" s="6" cm="1">
        <f t="array" ref="V157">Table2[DT roll charge]*copy!AG157/100</f>
        <v>1646.8596483236149</v>
      </c>
      <c r="W157" s="6" cm="1">
        <f t="array" ref="W157">Table2[sms charge]*copy!AG157/100</f>
        <v>1519.0643221574344</v>
      </c>
      <c r="X157" s="6" cm="1">
        <f t="array" ref="X157">Table2[shipment sack]*copy!AG157/100</f>
        <v>1669.8934037900874</v>
      </c>
      <c r="Y157" s="6" cm="1">
        <f t="array" ref="Y157">Table2[tape charge]*copy!AG157/100</f>
        <v>129.28206997084547</v>
      </c>
      <c r="Z157" s="6">
        <v>135.74617346938774</v>
      </c>
      <c r="AA157" s="6">
        <v>126.05001822157433</v>
      </c>
      <c r="AB157" s="6">
        <v>42.458386479591837</v>
      </c>
      <c r="AC157">
        <v>2247.8919916180757</v>
      </c>
      <c r="AD157">
        <v>1731</v>
      </c>
      <c r="AE157">
        <v>215</v>
      </c>
      <c r="AF157">
        <v>1892</v>
      </c>
      <c r="AG157">
        <v>1.0773505830903789</v>
      </c>
      <c r="AH157">
        <v>1.8961715774704351</v>
      </c>
      <c r="AI157">
        <v>2010</v>
      </c>
    </row>
    <row r="158" spans="1:35">
      <c r="A158" t="s">
        <v>35</v>
      </c>
      <c r="B158" t="s">
        <v>374</v>
      </c>
      <c r="C158">
        <v>82</v>
      </c>
      <c r="D158">
        <v>73</v>
      </c>
      <c r="E158">
        <v>49</v>
      </c>
      <c r="F158" t="s">
        <v>190</v>
      </c>
      <c r="G158" t="s">
        <v>422</v>
      </c>
      <c r="H158">
        <v>11500</v>
      </c>
      <c r="J158" t="s">
        <v>419</v>
      </c>
      <c r="M158">
        <v>34085</v>
      </c>
      <c r="N158" t="s">
        <v>419</v>
      </c>
      <c r="P158" t="s">
        <v>419</v>
      </c>
      <c r="Q158" t="s">
        <v>419</v>
      </c>
      <c r="S158" cm="1">
        <f t="array" ref="S158">Table2[vehicle expense]*copy!AH158/100</f>
        <v>1085.8235317698939</v>
      </c>
      <c r="T158" cm="1">
        <f t="array" ref="T158">Table2[fuel expense]*copy!AH158/100</f>
        <v>9820.4615453998795</v>
      </c>
      <c r="U158" s="6" cm="1">
        <f t="array" ref="U158">Table2[server charge]*copy!AG158/100</f>
        <v>202.60112973760934</v>
      </c>
      <c r="V158" s="6" cm="1">
        <f t="array" ref="V158">Table2[DT roll charge]*copy!AG158/100</f>
        <v>516.16689823250726</v>
      </c>
      <c r="W158" s="6" cm="1">
        <f t="array" ref="W158">Table2[sms charge]*copy!AG158/100</f>
        <v>476.11265488338194</v>
      </c>
      <c r="X158" s="6" cm="1">
        <f t="array" ref="X158">Table2[shipment sack]*copy!AG158/100</f>
        <v>523.38625182215742</v>
      </c>
      <c r="Y158" s="6" cm="1">
        <f t="array" ref="Y158">Table2[tape charge]*copy!AG158/100</f>
        <v>40.520225947521865</v>
      </c>
      <c r="Z158" s="6">
        <v>42.546237244897959</v>
      </c>
      <c r="AA158" s="6">
        <v>39.507220298833815</v>
      </c>
      <c r="AB158" s="6">
        <v>13.307517538265307</v>
      </c>
      <c r="AC158">
        <v>704.54542866253644</v>
      </c>
      <c r="AD158">
        <v>547</v>
      </c>
      <c r="AE158">
        <v>57</v>
      </c>
      <c r="AF158">
        <v>593</v>
      </c>
      <c r="AG158">
        <v>0.33766854956268222</v>
      </c>
      <c r="AH158">
        <v>0.59430747644818605</v>
      </c>
      <c r="AI158">
        <v>614.5</v>
      </c>
    </row>
    <row r="159" spans="1:35">
      <c r="B159" t="s">
        <v>374</v>
      </c>
      <c r="D159">
        <v>73</v>
      </c>
      <c r="E159">
        <v>78</v>
      </c>
      <c r="F159" t="s">
        <v>191</v>
      </c>
      <c r="G159" t="s">
        <v>419</v>
      </c>
      <c r="H159">
        <v>1100</v>
      </c>
      <c r="J159" t="s">
        <v>419</v>
      </c>
      <c r="M159">
        <v>18800</v>
      </c>
      <c r="N159" t="s">
        <v>419</v>
      </c>
      <c r="P159" t="s">
        <v>419</v>
      </c>
      <c r="Q159" t="s">
        <v>419</v>
      </c>
      <c r="U159" s="6" cm="1">
        <f t="array" ref="U159">Table2[server charge]*copy!AG159/100</f>
        <v>70.039176384839649</v>
      </c>
      <c r="V159" s="6" cm="1">
        <f t="array" ref="V159">Table2[DT roll charge]*copy!AG159/100</f>
        <v>178.43880967565599</v>
      </c>
      <c r="W159" s="6" cm="1">
        <f t="array" ref="W159">Table2[sms charge]*copy!AG159/100</f>
        <v>164.59206450437318</v>
      </c>
      <c r="X159" s="6" cm="1">
        <f t="array" ref="X159">Table2[shipment sack]*copy!AG159/100</f>
        <v>180.93453899416909</v>
      </c>
      <c r="Y159" s="6" cm="1">
        <f t="array" ref="Y159">Table2[tape charge]*copy!AG159/100</f>
        <v>14.007835276967931</v>
      </c>
      <c r="Z159" s="6">
        <v>14.708227040816325</v>
      </c>
      <c r="AA159" s="6">
        <v>13.657639395043732</v>
      </c>
      <c r="AB159" s="6">
        <v>4.6004065688775508</v>
      </c>
      <c r="AC159">
        <v>243.56123587827989</v>
      </c>
      <c r="AD159">
        <v>190</v>
      </c>
      <c r="AE159">
        <v>19</v>
      </c>
      <c r="AF159">
        <v>205</v>
      </c>
      <c r="AG159">
        <v>0.11673196064139942</v>
      </c>
      <c r="AI159">
        <v>231</v>
      </c>
    </row>
    <row r="160" spans="1:35">
      <c r="B160" t="s">
        <v>374</v>
      </c>
      <c r="D160">
        <v>73</v>
      </c>
      <c r="E160">
        <v>257</v>
      </c>
      <c r="F160" t="s">
        <v>192</v>
      </c>
      <c r="G160" t="s">
        <v>422</v>
      </c>
      <c r="J160" t="s">
        <v>419</v>
      </c>
      <c r="M160">
        <v>179445</v>
      </c>
      <c r="N160" t="s">
        <v>419</v>
      </c>
      <c r="P160" t="s">
        <v>419</v>
      </c>
      <c r="Q160" t="s">
        <v>419</v>
      </c>
      <c r="S160" cm="1">
        <f t="array" ref="S160">Table2[vehicle expense]*copy!AH160/100</f>
        <v>6897.6344758468631</v>
      </c>
      <c r="T160" cm="1">
        <f t="array" ref="T160">Table2[fuel expense]*copy!AH160/100</f>
        <v>62383.943746241741</v>
      </c>
      <c r="U160" s="6" cm="1">
        <f t="array" ref="U160">Table2[server charge]*copy!AG160/100</f>
        <v>1287.0125728862974</v>
      </c>
      <c r="V160" s="6" cm="1">
        <f t="array" ref="V160">Table2[DT roll charge]*copy!AG160/100</f>
        <v>3278.9219319424201</v>
      </c>
      <c r="W160" s="6" cm="1">
        <f t="array" ref="W160">Table2[sms charge]*copy!AG160/100</f>
        <v>3024.4795462827988</v>
      </c>
      <c r="X160" s="6" cm="1">
        <f t="array" ref="X160">Table2[shipment sack]*copy!AG160/100</f>
        <v>3324.7824799562682</v>
      </c>
      <c r="Y160" s="6" cm="1">
        <f t="array" ref="Y160">Table2[tape charge]*copy!AG160/100</f>
        <v>257.40251457725952</v>
      </c>
      <c r="Z160" s="6">
        <v>270.27264030612247</v>
      </c>
      <c r="AA160" s="6">
        <v>250.96745171282799</v>
      </c>
      <c r="AB160" s="6">
        <v>84.535275829081641</v>
      </c>
      <c r="AC160">
        <v>4475.5862222120995</v>
      </c>
      <c r="AD160">
        <v>3472</v>
      </c>
      <c r="AE160">
        <v>405</v>
      </c>
      <c r="AF160">
        <v>3767</v>
      </c>
      <c r="AG160">
        <v>2.1450209548104957</v>
      </c>
      <c r="AH160">
        <v>3.7753056724794551</v>
      </c>
      <c r="AI160">
        <v>3902</v>
      </c>
    </row>
    <row r="161" spans="1:35">
      <c r="B161" t="s">
        <v>374</v>
      </c>
      <c r="D161">
        <v>73</v>
      </c>
      <c r="E161">
        <v>253</v>
      </c>
      <c r="F161" t="s">
        <v>193</v>
      </c>
      <c r="G161" t="s">
        <v>422</v>
      </c>
      <c r="J161" t="s">
        <v>419</v>
      </c>
      <c r="M161">
        <v>34540</v>
      </c>
      <c r="N161" t="s">
        <v>419</v>
      </c>
      <c r="P161" t="s">
        <v>419</v>
      </c>
      <c r="Q161" t="s">
        <v>419</v>
      </c>
      <c r="S161" cm="1">
        <f t="array" ref="S161">Table2[vehicle expense]*copy!AH161/100</f>
        <v>935.67592703948685</v>
      </c>
      <c r="T161" cm="1">
        <f t="array" ref="T161">Table2[fuel expense]*copy!AH161/100</f>
        <v>8462.4887853277214</v>
      </c>
      <c r="U161" s="6" cm="1">
        <f t="array" ref="U161">Table2[server charge]*copy!AG161/100</f>
        <v>174.58545918367349</v>
      </c>
      <c r="V161" s="6" cm="1">
        <f t="array" ref="V161">Table2[DT roll charge]*copy!AG161/100</f>
        <v>444.79137436224488</v>
      </c>
      <c r="W161" s="6" cm="1">
        <f t="array" ref="W161">Table2[sms charge]*copy!AG161/100</f>
        <v>410.27582908163271</v>
      </c>
      <c r="X161" s="6" cm="1">
        <f t="array" ref="X161">Table2[shipment sack]*copy!AG161/100</f>
        <v>451.01243622448982</v>
      </c>
      <c r="Y161" s="6" cm="1">
        <f t="array" ref="Y161">Table2[tape charge]*copy!AG161/100</f>
        <v>34.917091836734691</v>
      </c>
      <c r="Z161" s="6">
        <v>36.662946428571431</v>
      </c>
      <c r="AA161" s="6">
        <v>34.044164540816325</v>
      </c>
      <c r="AB161" s="6">
        <v>11.467354910714286</v>
      </c>
      <c r="AC161">
        <v>607.12093431122446</v>
      </c>
      <c r="AD161">
        <v>499</v>
      </c>
      <c r="AE161">
        <v>44</v>
      </c>
      <c r="AF161">
        <v>511</v>
      </c>
      <c r="AG161">
        <v>0.29097576530612246</v>
      </c>
      <c r="AH161">
        <v>0.51212667869312489</v>
      </c>
      <c r="AI161">
        <v>532.5</v>
      </c>
    </row>
    <row r="162" spans="1:35">
      <c r="A162" t="s">
        <v>293</v>
      </c>
      <c r="E162">
        <v>83</v>
      </c>
      <c r="F162" t="s">
        <v>36</v>
      </c>
      <c r="G162" t="s">
        <v>419</v>
      </c>
      <c r="H162">
        <v>336780</v>
      </c>
      <c r="I162">
        <v>25500</v>
      </c>
      <c r="J162">
        <v>26929</v>
      </c>
      <c r="L162">
        <v>1820</v>
      </c>
      <c r="M162">
        <v>189530</v>
      </c>
      <c r="N162" t="s">
        <v>419</v>
      </c>
      <c r="P162">
        <v>100977.5</v>
      </c>
      <c r="Q162">
        <v>27600</v>
      </c>
      <c r="U162" s="6" cm="1">
        <f t="array" ref="U162">Table2[server charge]*copy!AG162/100</f>
        <v>1185.1995262390672</v>
      </c>
      <c r="V162" s="6" cm="1">
        <f t="array" ref="V162">Table2[DT roll charge]*copy!AG162/100</f>
        <v>3019.5328329992712</v>
      </c>
      <c r="W162" s="6" cm="1">
        <f t="array" ref="W162">Table2[sms charge]*copy!AG162/100</f>
        <v>2785.2188866618076</v>
      </c>
      <c r="X162" s="6" cm="1">
        <f t="array" ref="X162">Table2[shipment sack]*copy!AG162/100</f>
        <v>3061.7654427842567</v>
      </c>
      <c r="Y162" s="6" cm="1">
        <f t="array" ref="Y162">Table2[tape charge]*copy!AG162/100</f>
        <v>237.03990524781344</v>
      </c>
      <c r="Z162" s="6">
        <v>248.8919005102041</v>
      </c>
      <c r="AA162" s="6">
        <v>231.11390761661809</v>
      </c>
      <c r="AB162" s="6">
        <v>77.847855548469397</v>
      </c>
      <c r="AC162">
        <v>4121.5313524963558</v>
      </c>
      <c r="AD162">
        <v>3099</v>
      </c>
      <c r="AE162">
        <v>528</v>
      </c>
      <c r="AF162">
        <v>3469</v>
      </c>
      <c r="AG162">
        <v>1.9753325437317786</v>
      </c>
      <c r="AI162">
        <v>3563</v>
      </c>
    </row>
    <row r="163" spans="1:35">
      <c r="A163" t="s">
        <v>36</v>
      </c>
      <c r="B163" t="s">
        <v>374</v>
      </c>
      <c r="C163">
        <v>83</v>
      </c>
      <c r="D163">
        <v>78</v>
      </c>
      <c r="E163">
        <v>247</v>
      </c>
      <c r="F163" t="s">
        <v>194</v>
      </c>
      <c r="G163" t="s">
        <v>419</v>
      </c>
      <c r="J163" t="s">
        <v>419</v>
      </c>
      <c r="M163">
        <v>18455</v>
      </c>
      <c r="N163" t="s">
        <v>419</v>
      </c>
      <c r="P163" t="s">
        <v>419</v>
      </c>
      <c r="Q163" t="s">
        <v>419</v>
      </c>
      <c r="U163" s="6" cm="1">
        <f t="array" ref="U163">Table2[server charge]*copy!AG163/100</f>
        <v>104.54628279883381</v>
      </c>
      <c r="V163" s="6" cm="1">
        <f t="array" ref="V163">Table2[DT roll charge]*copy!AG163/100</f>
        <v>266.35256468658895</v>
      </c>
      <c r="W163" s="6" cm="1">
        <f t="array" ref="W163">Table2[sms charge]*copy!AG163/100</f>
        <v>245.68376457725947</v>
      </c>
      <c r="X163" s="6" cm="1">
        <f t="array" ref="X163">Table2[shipment sack]*copy!AG163/100</f>
        <v>270.07789723032073</v>
      </c>
      <c r="Y163" s="6" cm="1">
        <f t="array" ref="Y163">Table2[tape charge]*copy!AG163/100</f>
        <v>20.909256559766764</v>
      </c>
      <c r="Z163" s="6">
        <v>21.954719387755105</v>
      </c>
      <c r="AA163" s="6">
        <v>20.386525145772595</v>
      </c>
      <c r="AB163" s="6">
        <v>6.8669483418367347</v>
      </c>
      <c r="AC163">
        <v>363.55969843294457</v>
      </c>
      <c r="AD163">
        <v>271</v>
      </c>
      <c r="AE163">
        <v>49</v>
      </c>
      <c r="AF163">
        <v>306</v>
      </c>
      <c r="AG163">
        <v>0.17424380466472303</v>
      </c>
      <c r="AI163">
        <v>309</v>
      </c>
    </row>
    <row r="164" spans="1:35">
      <c r="B164" t="s">
        <v>374</v>
      </c>
      <c r="D164">
        <v>78</v>
      </c>
      <c r="E164">
        <v>233</v>
      </c>
      <c r="F164" t="s">
        <v>195</v>
      </c>
      <c r="G164" t="s">
        <v>419</v>
      </c>
      <c r="H164">
        <v>2850</v>
      </c>
      <c r="J164">
        <v>200</v>
      </c>
      <c r="L164">
        <v>300</v>
      </c>
      <c r="M164">
        <v>7300</v>
      </c>
      <c r="N164" t="s">
        <v>419</v>
      </c>
      <c r="P164" t="s">
        <v>419</v>
      </c>
      <c r="Q164" t="s">
        <v>419</v>
      </c>
      <c r="U164" s="6" cm="1">
        <f t="array" ref="U164">Table2[server charge]*copy!AG164/100</f>
        <v>67.989249271137027</v>
      </c>
      <c r="V164" s="6" cm="1">
        <f t="array" ref="V164">Table2[DT roll charge]*copy!AG164/100</f>
        <v>173.21621036807582</v>
      </c>
      <c r="W164" s="6" cm="1">
        <f t="array" ref="W164">Table2[sms charge]*copy!AG164/100</f>
        <v>159.77473578717203</v>
      </c>
      <c r="X164" s="6" cm="1">
        <f t="array" ref="X164">Table2[shipment sack]*copy!AG164/100</f>
        <v>175.63889395043734</v>
      </c>
      <c r="Y164" s="6" cm="1">
        <f t="array" ref="Y164">Table2[tape charge]*copy!AG164/100</f>
        <v>13.597849854227407</v>
      </c>
      <c r="Z164" s="6">
        <v>14.277742346938776</v>
      </c>
      <c r="AA164" s="6">
        <v>13.257903607871722</v>
      </c>
      <c r="AB164" s="6">
        <v>4.4657605229591839</v>
      </c>
      <c r="AC164">
        <v>236.43261434037905</v>
      </c>
      <c r="AD164">
        <v>142</v>
      </c>
      <c r="AE164">
        <v>79</v>
      </c>
      <c r="AF164">
        <v>199</v>
      </c>
      <c r="AG164">
        <v>0.11331541545189505</v>
      </c>
      <c r="AI164">
        <v>200.5</v>
      </c>
    </row>
    <row r="165" spans="1:35">
      <c r="B165" t="s">
        <v>374</v>
      </c>
      <c r="D165">
        <v>78</v>
      </c>
      <c r="E165">
        <v>231</v>
      </c>
      <c r="F165" t="s">
        <v>196</v>
      </c>
      <c r="G165" t="s">
        <v>419</v>
      </c>
      <c r="J165">
        <v>18600</v>
      </c>
      <c r="L165">
        <v>300</v>
      </c>
      <c r="M165">
        <v>6350</v>
      </c>
      <c r="N165" t="s">
        <v>419</v>
      </c>
      <c r="P165" t="s">
        <v>419</v>
      </c>
      <c r="Q165" t="s">
        <v>419</v>
      </c>
      <c r="U165" s="6" cm="1">
        <f t="array" ref="U165">Table2[server charge]*copy!AG165/100</f>
        <v>63.547740524781339</v>
      </c>
      <c r="V165" s="6" cm="1">
        <f t="array" ref="V165">Table2[DT roll charge]*copy!AG165/100</f>
        <v>161.90057853498541</v>
      </c>
      <c r="W165" s="6" cm="1">
        <f t="array" ref="W165">Table2[sms charge]*copy!AG165/100</f>
        <v>149.33719023323613</v>
      </c>
      <c r="X165" s="6" cm="1">
        <f t="array" ref="X165">Table2[shipment sack]*copy!AG165/100</f>
        <v>164.1649963556851</v>
      </c>
      <c r="Y165" s="6" cm="1">
        <f t="array" ref="Y165">Table2[tape charge]*copy!AG165/100</f>
        <v>12.709548104956268</v>
      </c>
      <c r="Z165" s="6">
        <v>13.345025510204081</v>
      </c>
      <c r="AA165" s="6">
        <v>12.39180940233236</v>
      </c>
      <c r="AB165" s="6">
        <v>4.1740274234693873</v>
      </c>
      <c r="AC165">
        <v>220.9872676749271</v>
      </c>
      <c r="AD165">
        <v>175</v>
      </c>
      <c r="AE165">
        <v>51</v>
      </c>
      <c r="AF165">
        <v>186</v>
      </c>
      <c r="AG165">
        <v>0.10591290087463556</v>
      </c>
      <c r="AI165">
        <v>270</v>
      </c>
    </row>
    <row r="166" spans="1:35">
      <c r="B166" t="s">
        <v>374</v>
      </c>
      <c r="D166">
        <v>78</v>
      </c>
      <c r="E166">
        <v>127</v>
      </c>
      <c r="F166" t="s">
        <v>197</v>
      </c>
      <c r="G166" t="s">
        <v>419</v>
      </c>
      <c r="H166">
        <v>1100</v>
      </c>
      <c r="J166" t="s">
        <v>419</v>
      </c>
      <c r="L166">
        <v>300</v>
      </c>
      <c r="M166">
        <v>4600</v>
      </c>
      <c r="N166" t="s">
        <v>419</v>
      </c>
      <c r="P166" t="s">
        <v>419</v>
      </c>
      <c r="Q166" t="s">
        <v>419</v>
      </c>
      <c r="U166" s="6" cm="1">
        <f t="array" ref="U166">Table2[server charge]*copy!AG166/100</f>
        <v>48.173287172011662</v>
      </c>
      <c r="V166" s="6" cm="1">
        <f t="array" ref="V166">Table2[DT roll charge]*copy!AG166/100</f>
        <v>122.73108372813411</v>
      </c>
      <c r="W166" s="6" cm="1">
        <f t="array" ref="W166">Table2[sms charge]*copy!AG166/100</f>
        <v>113.20722485422741</v>
      </c>
      <c r="X166" s="6" cm="1">
        <f t="array" ref="X166">Table2[shipment sack]*copy!AG166/100</f>
        <v>124.4476585276968</v>
      </c>
      <c r="Y166" s="6" cm="1">
        <f t="array" ref="Y166">Table2[tape charge]*copy!AG166/100</f>
        <v>9.6346574344023335</v>
      </c>
      <c r="Z166" s="6">
        <v>10.116390306122449</v>
      </c>
      <c r="AA166" s="6">
        <v>9.3937909985422738</v>
      </c>
      <c r="AB166" s="6">
        <v>3.1641820790816326</v>
      </c>
      <c r="AC166">
        <v>167.52260614067058</v>
      </c>
      <c r="AD166">
        <v>101</v>
      </c>
      <c r="AE166">
        <v>33</v>
      </c>
      <c r="AF166">
        <v>141</v>
      </c>
      <c r="AG166">
        <v>8.0288811953352773E-2</v>
      </c>
      <c r="AI166">
        <v>141.5</v>
      </c>
    </row>
    <row r="167" spans="1:35">
      <c r="A167" t="s">
        <v>293</v>
      </c>
      <c r="E167">
        <v>85</v>
      </c>
      <c r="F167" t="s">
        <v>37</v>
      </c>
      <c r="G167" t="s">
        <v>419</v>
      </c>
      <c r="H167">
        <v>115050</v>
      </c>
      <c r="I167">
        <v>3500</v>
      </c>
      <c r="J167">
        <v>210</v>
      </c>
      <c r="L167">
        <v>681</v>
      </c>
      <c r="M167">
        <v>61945</v>
      </c>
      <c r="N167" t="s">
        <v>419</v>
      </c>
      <c r="P167" t="s">
        <v>419</v>
      </c>
      <c r="Q167">
        <v>750</v>
      </c>
      <c r="U167" s="6" cm="1">
        <f t="array" ref="U167">Table2[server charge]*copy!AG167/100</f>
        <v>381.28644314868814</v>
      </c>
      <c r="V167" s="6" cm="1">
        <f t="array" ref="V167">Table2[DT roll charge]*copy!AG167/100</f>
        <v>971.40347120991271</v>
      </c>
      <c r="W167" s="6" cm="1">
        <f t="array" ref="W167">Table2[sms charge]*copy!AG167/100</f>
        <v>896.02314139941711</v>
      </c>
      <c r="X167" s="6" cm="1">
        <f t="array" ref="X167">Table2[shipment sack]*copy!AG167/100</f>
        <v>984.98997813411086</v>
      </c>
      <c r="Y167" s="6" cm="1">
        <f t="array" ref="Y167">Table2[tape charge]*copy!AG167/100</f>
        <v>76.257288629737616</v>
      </c>
      <c r="Z167" s="6">
        <v>80.070153061224502</v>
      </c>
      <c r="AA167" s="6">
        <v>74.35085641399418</v>
      </c>
      <c r="AB167" s="6">
        <v>25.044164540816329</v>
      </c>
      <c r="AC167">
        <v>1325.9236060495627</v>
      </c>
      <c r="AD167">
        <v>1058</v>
      </c>
      <c r="AE167">
        <v>71</v>
      </c>
      <c r="AF167">
        <v>1116</v>
      </c>
      <c r="AG167">
        <v>0.63547740524781349</v>
      </c>
      <c r="AI167">
        <v>1177.5</v>
      </c>
    </row>
    <row r="168" spans="1:35">
      <c r="A168" t="s">
        <v>37</v>
      </c>
      <c r="B168" t="s">
        <v>374</v>
      </c>
      <c r="C168">
        <v>85</v>
      </c>
      <c r="D168">
        <v>36</v>
      </c>
      <c r="E168">
        <v>121</v>
      </c>
      <c r="F168" t="s">
        <v>198</v>
      </c>
      <c r="G168" t="s">
        <v>419</v>
      </c>
      <c r="H168">
        <v>1500</v>
      </c>
      <c r="J168" t="s">
        <v>419</v>
      </c>
      <c r="L168">
        <v>400</v>
      </c>
      <c r="M168">
        <v>46035</v>
      </c>
      <c r="N168" t="s">
        <v>419</v>
      </c>
      <c r="P168" t="s">
        <v>419</v>
      </c>
      <c r="Q168" t="s">
        <v>419</v>
      </c>
      <c r="U168" s="6" cm="1">
        <f t="array" ref="U168">Table2[server charge]*copy!AG168/100</f>
        <v>191.32653061224491</v>
      </c>
      <c r="V168" s="6" cm="1">
        <f t="array" ref="V168">Table2[DT roll charge]*copy!AG168/100</f>
        <v>487.44260204081633</v>
      </c>
      <c r="W168" s="6" cm="1">
        <f t="array" ref="W168">Table2[sms charge]*copy!AG168/100</f>
        <v>449.61734693877554</v>
      </c>
      <c r="X168" s="6" cm="1">
        <f t="array" ref="X168">Table2[shipment sack]*copy!AG168/100</f>
        <v>494.26020408163259</v>
      </c>
      <c r="Y168" s="6" cm="1">
        <f t="array" ref="Y168">Table2[tape charge]*copy!AG168/100</f>
        <v>38.265306122448976</v>
      </c>
      <c r="Z168" s="6">
        <v>40.178571428571423</v>
      </c>
      <c r="AA168" s="6">
        <v>37.308673469387756</v>
      </c>
      <c r="AB168" s="6">
        <v>12.566964285714285</v>
      </c>
      <c r="AC168">
        <v>665.33801020408168</v>
      </c>
      <c r="AD168">
        <v>524</v>
      </c>
      <c r="AE168">
        <v>58</v>
      </c>
      <c r="AF168">
        <v>560</v>
      </c>
      <c r="AG168">
        <v>0.31887755102040816</v>
      </c>
      <c r="AI168">
        <v>576.5</v>
      </c>
    </row>
    <row r="169" spans="1:35">
      <c r="A169" t="s">
        <v>293</v>
      </c>
      <c r="E169">
        <v>87</v>
      </c>
      <c r="F169" t="s">
        <v>38</v>
      </c>
      <c r="G169" t="s">
        <v>419</v>
      </c>
      <c r="H169">
        <v>131585</v>
      </c>
      <c r="I169">
        <v>3500</v>
      </c>
      <c r="J169">
        <v>1196</v>
      </c>
      <c r="L169">
        <v>400</v>
      </c>
      <c r="M169">
        <v>67010</v>
      </c>
      <c r="N169" t="s">
        <v>419</v>
      </c>
      <c r="P169" t="s">
        <v>419</v>
      </c>
      <c r="Q169">
        <v>6650</v>
      </c>
      <c r="U169" s="6" cm="1">
        <f t="array" ref="U169">Table2[server charge]*copy!AG169/100</f>
        <v>425.01822157434401</v>
      </c>
      <c r="V169" s="6" cm="1">
        <f t="array" ref="V169">Table2[DT roll charge]*copy!AG169/100</f>
        <v>1082.8189231049562</v>
      </c>
      <c r="W169" s="6" cm="1">
        <f t="array" ref="W169">Table2[sms charge]*copy!AG169/100</f>
        <v>998.79282069970839</v>
      </c>
      <c r="X169" s="6" cm="1">
        <f t="array" ref="X169">Table2[shipment sack]*copy!AG169/100</f>
        <v>1097.9637390670555</v>
      </c>
      <c r="Y169" s="6" cm="1">
        <f t="array" ref="Y169">Table2[tape charge]*copy!AG169/100</f>
        <v>85.003644314868794</v>
      </c>
      <c r="Z169" s="6">
        <v>89.253826530612244</v>
      </c>
      <c r="AA169" s="6">
        <v>82.878553206997083</v>
      </c>
      <c r="AB169" s="6">
        <v>27.916613520408163</v>
      </c>
      <c r="AC169">
        <v>1478.0008655247814</v>
      </c>
      <c r="AD169">
        <v>1111</v>
      </c>
      <c r="AE169">
        <v>142</v>
      </c>
      <c r="AF169">
        <v>1244</v>
      </c>
      <c r="AG169">
        <v>0.70836370262390669</v>
      </c>
      <c r="AI169">
        <v>1302.5</v>
      </c>
    </row>
    <row r="170" spans="1:35">
      <c r="A170" t="s">
        <v>38</v>
      </c>
      <c r="B170" t="s">
        <v>374</v>
      </c>
      <c r="C170">
        <v>87</v>
      </c>
      <c r="D170">
        <v>67</v>
      </c>
      <c r="E170">
        <v>211</v>
      </c>
      <c r="F170" t="s">
        <v>199</v>
      </c>
      <c r="G170" t="s">
        <v>419</v>
      </c>
      <c r="H170">
        <v>1100</v>
      </c>
      <c r="J170" t="s">
        <v>419</v>
      </c>
      <c r="M170">
        <v>3340</v>
      </c>
      <c r="N170" t="s">
        <v>419</v>
      </c>
      <c r="P170" t="s">
        <v>419</v>
      </c>
      <c r="Q170" t="s">
        <v>419</v>
      </c>
      <c r="U170" s="6" cm="1">
        <f t="array" ref="U170">Table2[server charge]*copy!AG170/100</f>
        <v>24.257470845481048</v>
      </c>
      <c r="V170" s="6" cm="1">
        <f t="array" ref="V170">Table2[DT roll charge]*copy!AG170/100</f>
        <v>61.800758473032062</v>
      </c>
      <c r="W170" s="6" cm="1">
        <f t="array" ref="W170">Table2[sms charge]*copy!AG170/100</f>
        <v>57.00505648688047</v>
      </c>
      <c r="X170" s="6" cm="1">
        <f t="array" ref="X170">Table2[shipment sack]*copy!AG170/100</f>
        <v>62.665133017492707</v>
      </c>
      <c r="Y170" s="6" cm="1">
        <f t="array" ref="Y170">Table2[tape charge]*copy!AG170/100</f>
        <v>4.8514941690962097</v>
      </c>
      <c r="Z170" s="6">
        <v>5.0940688775510203</v>
      </c>
      <c r="AA170" s="6">
        <v>4.7302068148688043</v>
      </c>
      <c r="AB170" s="6">
        <v>1.5933115433673466</v>
      </c>
      <c r="AC170">
        <v>84.355354865160351</v>
      </c>
      <c r="AD170">
        <v>44</v>
      </c>
      <c r="AE170">
        <v>16</v>
      </c>
      <c r="AF170">
        <v>71</v>
      </c>
      <c r="AG170">
        <v>4.0429118075801747E-2</v>
      </c>
      <c r="AI170">
        <v>71</v>
      </c>
    </row>
    <row r="171" spans="1:35">
      <c r="A171" t="s">
        <v>293</v>
      </c>
      <c r="E171">
        <v>90</v>
      </c>
      <c r="F171" t="s">
        <v>39</v>
      </c>
      <c r="G171" t="s">
        <v>422</v>
      </c>
      <c r="H171">
        <v>505481.95</v>
      </c>
      <c r="I171">
        <v>23000</v>
      </c>
      <c r="J171">
        <v>5804</v>
      </c>
      <c r="L171">
        <v>2501</v>
      </c>
      <c r="M171">
        <v>785890</v>
      </c>
      <c r="N171" t="s">
        <v>419</v>
      </c>
      <c r="P171" t="s">
        <v>419</v>
      </c>
      <c r="Q171">
        <v>32000</v>
      </c>
      <c r="S171" cm="1">
        <f t="array" ref="S171">Table2[vehicle expense]*copy!AH171/100</f>
        <v>24087.704149128076</v>
      </c>
      <c r="T171" cm="1">
        <f t="array" ref="T171">Table2[fuel expense]*copy!AH171/100</f>
        <v>217855.26413108836</v>
      </c>
      <c r="U171" s="6" cm="1">
        <f t="array" ref="U171">Table2[server charge]*copy!AG171/100</f>
        <v>4494.4651967930031</v>
      </c>
      <c r="V171" s="6" cm="1">
        <f t="array" ref="V171">Table2[DT roll charge]*copy!AG171/100</f>
        <v>11450.548981869535</v>
      </c>
      <c r="W171" s="6" cm="1">
        <f t="array" ref="W171">Table2[sms charge]*copy!AG171/100</f>
        <v>10561.993212463558</v>
      </c>
      <c r="X171" s="6" cm="1">
        <f t="array" ref="X171">Table2[shipment sack]*copy!AG171/100</f>
        <v>11610.701758381925</v>
      </c>
      <c r="Y171" s="6" cm="1">
        <f t="array" ref="Y171">Table2[tape charge]*copy!AG171/100</f>
        <v>898.89303935860062</v>
      </c>
      <c r="Z171" s="6">
        <v>943.83769132653072</v>
      </c>
      <c r="AA171" s="6">
        <v>876.42071337463562</v>
      </c>
      <c r="AB171" s="6">
        <v>295.21145567602048</v>
      </c>
      <c r="AC171">
        <v>15629.502721847668</v>
      </c>
      <c r="AD171">
        <v>12394</v>
      </c>
      <c r="AE171">
        <v>1093</v>
      </c>
      <c r="AF171">
        <v>13155</v>
      </c>
      <c r="AG171">
        <v>7.4907753279883389</v>
      </c>
      <c r="AH171">
        <v>13.184004810583282</v>
      </c>
      <c r="AI171">
        <v>13640</v>
      </c>
    </row>
    <row r="172" spans="1:35">
      <c r="A172" t="s">
        <v>39</v>
      </c>
      <c r="B172" t="s">
        <v>374</v>
      </c>
      <c r="C172">
        <v>90</v>
      </c>
      <c r="D172">
        <v>45</v>
      </c>
      <c r="E172">
        <v>124</v>
      </c>
      <c r="F172" t="s">
        <v>200</v>
      </c>
      <c r="G172" t="s">
        <v>419</v>
      </c>
      <c r="J172" t="s">
        <v>419</v>
      </c>
      <c r="M172">
        <v>21165</v>
      </c>
      <c r="N172" t="s">
        <v>419</v>
      </c>
      <c r="P172" t="s">
        <v>419</v>
      </c>
      <c r="Q172" t="s">
        <v>419</v>
      </c>
      <c r="U172" s="6" cm="1">
        <f t="array" ref="U172">Table2[server charge]*copy!AG172/100</f>
        <v>121.97066326530614</v>
      </c>
      <c r="V172" s="6" cm="1">
        <f t="array" ref="V172">Table2[DT roll charge]*copy!AG172/100</f>
        <v>310.74465880102048</v>
      </c>
      <c r="W172" s="6" cm="1">
        <f t="array" ref="W172">Table2[sms charge]*copy!AG172/100</f>
        <v>286.6310586734694</v>
      </c>
      <c r="X172" s="6" cm="1">
        <f t="array" ref="X172">Table2[shipment sack]*copy!AG172/100</f>
        <v>315.09088010204084</v>
      </c>
      <c r="Y172" s="6" cm="1">
        <f t="array" ref="Y172">Table2[tape charge]*copy!AG172/100</f>
        <v>24.394132653061227</v>
      </c>
      <c r="Z172" s="6">
        <v>25.613839285714288</v>
      </c>
      <c r="AA172" s="6">
        <v>23.784279336734695</v>
      </c>
      <c r="AB172" s="6">
        <v>8.0114397321428577</v>
      </c>
      <c r="AC172">
        <v>424.15298150510205</v>
      </c>
      <c r="AD172">
        <v>327</v>
      </c>
      <c r="AE172">
        <v>44</v>
      </c>
      <c r="AF172">
        <v>357</v>
      </c>
      <c r="AG172">
        <v>0.20328443877551022</v>
      </c>
      <c r="AI172">
        <v>366</v>
      </c>
    </row>
    <row r="173" spans="1:35">
      <c r="A173" t="s">
        <v>293</v>
      </c>
      <c r="E173">
        <v>91</v>
      </c>
      <c r="F173" t="s">
        <v>40</v>
      </c>
      <c r="G173" t="s">
        <v>419</v>
      </c>
      <c r="H173">
        <v>126850</v>
      </c>
      <c r="I173">
        <v>3500</v>
      </c>
      <c r="J173" t="s">
        <v>419</v>
      </c>
      <c r="L173">
        <v>681</v>
      </c>
      <c r="M173">
        <v>46105</v>
      </c>
      <c r="N173" t="s">
        <v>419</v>
      </c>
      <c r="P173" t="s">
        <v>419</v>
      </c>
      <c r="Q173">
        <v>2000</v>
      </c>
      <c r="U173" s="6" cm="1">
        <f t="array" ref="U173">Table2[server charge]*copy!AG173/100</f>
        <v>267.85714285714283</v>
      </c>
      <c r="V173" s="6" cm="1">
        <f t="array" ref="V173">Table2[DT roll charge]*copy!AG173/100</f>
        <v>682.41964285714278</v>
      </c>
      <c r="W173" s="6" cm="1">
        <f t="array" ref="W173">Table2[sms charge]*copy!AG173/100</f>
        <v>629.46428571428567</v>
      </c>
      <c r="X173" s="6" cm="1">
        <f t="array" ref="X173">Table2[shipment sack]*copy!AG173/100</f>
        <v>691.96428571428567</v>
      </c>
      <c r="Y173" s="6" cm="1">
        <f t="array" ref="Y173">Table2[tape charge]*copy!AG173/100</f>
        <v>53.571428571428569</v>
      </c>
      <c r="Z173" s="6">
        <v>56.25</v>
      </c>
      <c r="AA173" s="6">
        <v>52.232142857142854</v>
      </c>
      <c r="AB173" s="6">
        <v>17.593749999999996</v>
      </c>
      <c r="AC173">
        <v>931.47321428571422</v>
      </c>
      <c r="AD173">
        <v>682</v>
      </c>
      <c r="AE173">
        <v>96</v>
      </c>
      <c r="AF173">
        <v>784</v>
      </c>
      <c r="AG173">
        <v>0.4464285714285714</v>
      </c>
      <c r="AI173">
        <v>818.5</v>
      </c>
    </row>
    <row r="174" spans="1:35">
      <c r="A174" t="s">
        <v>40</v>
      </c>
      <c r="B174" t="s">
        <v>374</v>
      </c>
      <c r="C174">
        <v>91</v>
      </c>
      <c r="D174">
        <v>35</v>
      </c>
      <c r="E174">
        <v>329</v>
      </c>
      <c r="F174" t="s">
        <v>201</v>
      </c>
      <c r="G174" t="s">
        <v>419</v>
      </c>
      <c r="J174">
        <v>50</v>
      </c>
      <c r="M174">
        <v>9400</v>
      </c>
      <c r="N174" t="s">
        <v>419</v>
      </c>
      <c r="P174" t="s">
        <v>419</v>
      </c>
      <c r="Q174" t="s">
        <v>419</v>
      </c>
      <c r="U174" s="6" cm="1">
        <f t="array" ref="U174">Table2[server charge]*copy!AG174/100</f>
        <v>47.148323615160351</v>
      </c>
      <c r="V174" s="6" cm="1">
        <f t="array" ref="V174">Table2[DT roll charge]*copy!AG174/100</f>
        <v>120.11978407434403</v>
      </c>
      <c r="W174" s="6" cm="1">
        <f t="array" ref="W174">Table2[sms charge]*copy!AG174/100</f>
        <v>110.79856049562683</v>
      </c>
      <c r="X174" s="6" cm="1">
        <f t="array" ref="X174">Table2[shipment sack]*copy!AG174/100</f>
        <v>121.79983600583091</v>
      </c>
      <c r="Y174" s="6" cm="1">
        <f t="array" ref="Y174">Table2[tape charge]*copy!AG174/100</f>
        <v>9.4296647230320705</v>
      </c>
      <c r="Z174" s="6">
        <v>9.9011479591836729</v>
      </c>
      <c r="AA174" s="6">
        <v>9.1939231049562675</v>
      </c>
      <c r="AB174" s="6">
        <v>3.0968590561224487</v>
      </c>
      <c r="AC174">
        <v>163.95829537172011</v>
      </c>
      <c r="AD174">
        <v>132</v>
      </c>
      <c r="AE174">
        <v>16</v>
      </c>
      <c r="AF174">
        <v>138</v>
      </c>
      <c r="AG174">
        <v>7.8580539358600585E-2</v>
      </c>
      <c r="AI174">
        <v>142.5</v>
      </c>
    </row>
    <row r="175" spans="1:35">
      <c r="A175" t="s">
        <v>293</v>
      </c>
      <c r="E175">
        <v>93</v>
      </c>
      <c r="F175" t="s">
        <v>41</v>
      </c>
      <c r="G175" t="s">
        <v>422</v>
      </c>
      <c r="H175">
        <v>146040</v>
      </c>
      <c r="I175">
        <v>4500</v>
      </c>
      <c r="J175">
        <v>650</v>
      </c>
      <c r="L175">
        <v>400</v>
      </c>
      <c r="M175">
        <v>64230</v>
      </c>
      <c r="N175" t="s">
        <v>419</v>
      </c>
      <c r="P175" t="s">
        <v>419</v>
      </c>
      <c r="Q175">
        <v>200</v>
      </c>
      <c r="S175" cm="1">
        <f t="array" ref="S175">Table2[vehicle expense]*copy!AH175/100</f>
        <v>2395.0374022850274</v>
      </c>
      <c r="T175" cm="1">
        <f t="array" ref="T175">Table2[fuel expense]*copy!AH175/100</f>
        <v>21661.321587492483</v>
      </c>
      <c r="U175" s="6" cm="1">
        <f t="array" ref="U175">Table2[server charge]*copy!AG175/100</f>
        <v>446.88411078717201</v>
      </c>
      <c r="V175" s="6" cm="1">
        <f t="array" ref="V175">Table2[DT roll charge]*copy!AG175/100</f>
        <v>1138.5266490524782</v>
      </c>
      <c r="W175" s="6" cm="1">
        <f t="array" ref="W175">Table2[sms charge]*copy!AG175/100</f>
        <v>1050.1776603498542</v>
      </c>
      <c r="X175" s="6" cm="1">
        <f t="array" ref="X175">Table2[shipment sack]*copy!AG175/100</f>
        <v>1154.4506195335277</v>
      </c>
      <c r="Y175" s="6" cm="1">
        <f t="array" ref="Y175">Table2[tape charge]*copy!AG175/100</f>
        <v>89.376822157434404</v>
      </c>
      <c r="Z175" s="6">
        <v>93.845663265306115</v>
      </c>
      <c r="AA175" s="6">
        <v>87.142401603498541</v>
      </c>
      <c r="AB175" s="6">
        <v>29.352838010204081</v>
      </c>
      <c r="AC175">
        <v>1554.0394952623908</v>
      </c>
      <c r="AD175">
        <v>1098</v>
      </c>
      <c r="AE175">
        <v>271</v>
      </c>
      <c r="AF175">
        <v>1308</v>
      </c>
      <c r="AG175">
        <v>0.74480685131195334</v>
      </c>
      <c r="AH175">
        <v>1.3108839446782923</v>
      </c>
      <c r="AI175">
        <v>1337</v>
      </c>
    </row>
    <row r="176" spans="1:35">
      <c r="A176" t="s">
        <v>41</v>
      </c>
      <c r="B176" t="s">
        <v>374</v>
      </c>
      <c r="C176">
        <v>93</v>
      </c>
      <c r="D176">
        <v>86</v>
      </c>
      <c r="E176">
        <v>136</v>
      </c>
      <c r="F176" t="s">
        <v>202</v>
      </c>
      <c r="G176" t="s">
        <v>422</v>
      </c>
      <c r="H176">
        <v>500</v>
      </c>
      <c r="J176" t="s">
        <v>419</v>
      </c>
      <c r="M176">
        <v>24160</v>
      </c>
      <c r="N176" t="s">
        <v>419</v>
      </c>
      <c r="P176" t="s">
        <v>419</v>
      </c>
      <c r="Q176" t="s">
        <v>419</v>
      </c>
      <c r="S176" cm="1">
        <f t="array" ref="S176">Table2[vehicle expense]*copy!AH176/100</f>
        <v>794.68366406093401</v>
      </c>
      <c r="T176" cm="1">
        <f t="array" ref="T176">Table2[fuel expense]*copy!AH176/100</f>
        <v>7187.3192423331329</v>
      </c>
      <c r="U176" s="6" cm="1">
        <f t="array" ref="U176">Table2[server charge]*copy!AG176/100</f>
        <v>148.27806122448982</v>
      </c>
      <c r="V176" s="6" cm="1">
        <f t="array" ref="V176">Table2[DT roll charge]*copy!AG176/100</f>
        <v>377.76801658163271</v>
      </c>
      <c r="W176" s="6" cm="1">
        <f t="array" ref="W176">Table2[sms charge]*copy!AG176/100</f>
        <v>348.45344387755102</v>
      </c>
      <c r="X176" s="6" cm="1">
        <f t="array" ref="X176">Table2[shipment sack]*copy!AG176/100</f>
        <v>383.0516581632653</v>
      </c>
      <c r="Y176" s="6" cm="1">
        <f t="array" ref="Y176">Table2[tape charge]*copy!AG176/100</f>
        <v>29.655612244897963</v>
      </c>
      <c r="Z176" s="6">
        <v>31.138392857142858</v>
      </c>
      <c r="AA176" s="6">
        <v>28.914221938775512</v>
      </c>
      <c r="AB176" s="6">
        <v>9.739397321428573</v>
      </c>
      <c r="AC176">
        <v>515.63695790816337</v>
      </c>
      <c r="AD176">
        <v>357</v>
      </c>
      <c r="AE176">
        <v>93</v>
      </c>
      <c r="AF176">
        <v>434</v>
      </c>
      <c r="AG176">
        <v>0.24713010204081634</v>
      </c>
      <c r="AH176">
        <v>0.43495690519142111</v>
      </c>
      <c r="AI176">
        <v>451.5</v>
      </c>
    </row>
    <row r="177" spans="1:35">
      <c r="B177" t="s">
        <v>374</v>
      </c>
      <c r="D177">
        <v>86</v>
      </c>
      <c r="E177">
        <v>177</v>
      </c>
      <c r="F177" t="s">
        <v>203</v>
      </c>
      <c r="G177" t="s">
        <v>419</v>
      </c>
      <c r="J177" t="s">
        <v>419</v>
      </c>
      <c r="M177">
        <v>7220</v>
      </c>
      <c r="N177" t="s">
        <v>419</v>
      </c>
      <c r="P177" t="s">
        <v>419</v>
      </c>
      <c r="Q177" t="s">
        <v>419</v>
      </c>
      <c r="U177" s="6" cm="1">
        <f t="array" ref="U177">Table2[server charge]*copy!AG177/100</f>
        <v>42.023505830903794</v>
      </c>
      <c r="V177" s="6" cm="1">
        <f t="array" ref="V177">Table2[DT roll charge]*copy!AG177/100</f>
        <v>107.06328580539359</v>
      </c>
      <c r="W177" s="6" cm="1">
        <f t="array" ref="W177">Table2[sms charge]*copy!AG177/100</f>
        <v>98.755238702623913</v>
      </c>
      <c r="X177" s="6" cm="1">
        <f t="array" ref="X177">Table2[shipment sack]*copy!AG177/100</f>
        <v>108.56072339650147</v>
      </c>
      <c r="Y177" s="6" cm="1">
        <f t="array" ref="Y177">Table2[tape charge]*copy!AG177/100</f>
        <v>8.4047011661807591</v>
      </c>
      <c r="Z177" s="6">
        <v>8.8249362244897966</v>
      </c>
      <c r="AA177" s="6">
        <v>8.1945836370262395</v>
      </c>
      <c r="AB177" s="6">
        <v>2.7602439413265305</v>
      </c>
      <c r="AC177">
        <v>146.13674152696794</v>
      </c>
      <c r="AD177">
        <v>115</v>
      </c>
      <c r="AE177">
        <v>20</v>
      </c>
      <c r="AF177">
        <v>123</v>
      </c>
      <c r="AG177">
        <v>7.0039176384839655E-2</v>
      </c>
      <c r="AI177">
        <v>127</v>
      </c>
    </row>
    <row r="178" spans="1:35">
      <c r="B178" t="s">
        <v>374</v>
      </c>
      <c r="D178">
        <v>86</v>
      </c>
      <c r="E178">
        <v>353</v>
      </c>
      <c r="F178" t="s">
        <v>204</v>
      </c>
      <c r="G178" t="s">
        <v>419</v>
      </c>
      <c r="J178" t="s">
        <v>419</v>
      </c>
      <c r="M178">
        <v>3510</v>
      </c>
      <c r="N178" t="s">
        <v>419</v>
      </c>
      <c r="P178" t="s">
        <v>419</v>
      </c>
      <c r="Q178" t="s">
        <v>419</v>
      </c>
      <c r="U178" s="6" cm="1">
        <f t="array" ref="U178">Table2[server charge]*copy!AG178/100</f>
        <v>19.474307580174926</v>
      </c>
      <c r="V178" s="6" cm="1">
        <f t="array" ref="V178">Table2[DT roll charge]*copy!AG178/100</f>
        <v>49.614693422011662</v>
      </c>
      <c r="W178" s="6" cm="1">
        <f t="array" ref="W178">Table2[sms charge]*copy!AG178/100</f>
        <v>45.76462281341108</v>
      </c>
      <c r="X178" s="6" cm="1">
        <f t="array" ref="X178">Table2[shipment sack]*copy!AG178/100</f>
        <v>50.3086279154519</v>
      </c>
      <c r="Y178" s="6" cm="1">
        <f t="array" ref="Y178">Table2[tape charge]*copy!AG178/100</f>
        <v>3.8948615160349851</v>
      </c>
      <c r="Z178" s="6">
        <v>4.0896045918367347</v>
      </c>
      <c r="AA178" s="6">
        <v>3.7974899781341107</v>
      </c>
      <c r="AB178" s="6">
        <v>1.2791374362244898</v>
      </c>
      <c r="AC178">
        <v>67.721904610058303</v>
      </c>
      <c r="AD178">
        <v>55</v>
      </c>
      <c r="AE178">
        <v>16</v>
      </c>
      <c r="AF178">
        <v>57</v>
      </c>
      <c r="AG178">
        <v>3.2457179300291544E-2</v>
      </c>
      <c r="AI178">
        <v>58.5</v>
      </c>
    </row>
    <row r="179" spans="1:35">
      <c r="A179" t="s">
        <v>293</v>
      </c>
      <c r="E179">
        <v>96</v>
      </c>
      <c r="F179" t="s">
        <v>42</v>
      </c>
      <c r="G179" t="s">
        <v>422</v>
      </c>
      <c r="H179">
        <v>97540</v>
      </c>
      <c r="I179">
        <v>4500</v>
      </c>
      <c r="J179">
        <v>870</v>
      </c>
      <c r="L179">
        <v>681</v>
      </c>
      <c r="M179">
        <v>42360</v>
      </c>
      <c r="N179">
        <v>412.5</v>
      </c>
      <c r="P179" t="s">
        <v>419</v>
      </c>
      <c r="Q179">
        <v>740</v>
      </c>
      <c r="S179" cm="1">
        <f t="array" ref="S179">Table2[vehicle expense]*copy!AH179/100</f>
        <v>1292.7342553617962</v>
      </c>
      <c r="T179" cm="1">
        <f t="array" ref="T179">Table2[fuel expense]*copy!AH179/100</f>
        <v>11691.814251352976</v>
      </c>
      <c r="U179" s="6" cm="1">
        <f t="array" ref="U179">Table2[server charge]*copy!AG179/100</f>
        <v>241.20809037900878</v>
      </c>
      <c r="V179" s="6" cm="1">
        <f t="array" ref="V179">Table2[DT roll charge]*copy!AG179/100</f>
        <v>614.52585185860062</v>
      </c>
      <c r="W179" s="6" cm="1">
        <f t="array" ref="W179">Table2[sms charge]*copy!AG179/100</f>
        <v>566.83901239067063</v>
      </c>
      <c r="X179" s="6" cm="1">
        <f t="array" ref="X179">Table2[shipment sack]*copy!AG179/100</f>
        <v>623.12090014577268</v>
      </c>
      <c r="Y179" s="6" cm="1">
        <f t="array" ref="Y179">Table2[tape charge]*copy!AG179/100</f>
        <v>48.241618075801753</v>
      </c>
      <c r="Z179" s="6">
        <v>50.653698979591844</v>
      </c>
      <c r="AA179" s="6">
        <v>47.035577623906711</v>
      </c>
      <c r="AB179" s="6">
        <v>15.843351403061227</v>
      </c>
      <c r="AC179">
        <v>838.80113429300297</v>
      </c>
      <c r="AD179">
        <v>670</v>
      </c>
      <c r="AE179">
        <v>60</v>
      </c>
      <c r="AF179">
        <v>706</v>
      </c>
      <c r="AG179">
        <v>0.40201348396501463</v>
      </c>
      <c r="AH179">
        <v>0.70755662457406299</v>
      </c>
      <c r="AI179">
        <v>721.5</v>
      </c>
    </row>
    <row r="180" spans="1:35">
      <c r="A180" t="s">
        <v>42</v>
      </c>
      <c r="B180" t="s">
        <v>374</v>
      </c>
      <c r="C180">
        <v>96</v>
      </c>
      <c r="D180">
        <v>72</v>
      </c>
      <c r="E180">
        <v>89</v>
      </c>
      <c r="F180" t="s">
        <v>205</v>
      </c>
      <c r="G180" t="s">
        <v>422</v>
      </c>
      <c r="J180" t="s">
        <v>419</v>
      </c>
      <c r="M180">
        <v>11420</v>
      </c>
      <c r="N180">
        <v>500</v>
      </c>
      <c r="P180" t="s">
        <v>419</v>
      </c>
      <c r="Q180" t="s">
        <v>419</v>
      </c>
      <c r="S180" cm="1">
        <f t="array" ref="S180">Table2[vehicle expense]*copy!AH180/100</f>
        <v>338.74764481860097</v>
      </c>
      <c r="T180" cm="1">
        <f t="array" ref="T180">Table2[fuel expense]*copy!AH180/100</f>
        <v>3063.7190318701141</v>
      </c>
      <c r="U180" s="6" cm="1">
        <f t="array" ref="U180">Table2[server charge]*copy!AG180/100</f>
        <v>63.206086005830905</v>
      </c>
      <c r="V180" s="6" cm="1">
        <f t="array" ref="V180">Table2[DT roll charge]*copy!AG180/100</f>
        <v>161.0301453170554</v>
      </c>
      <c r="W180" s="6" cm="1">
        <f t="array" ref="W180">Table2[sms charge]*copy!AG180/100</f>
        <v>148.53430211370264</v>
      </c>
      <c r="X180" s="6" cm="1">
        <f t="array" ref="X180">Table2[shipment sack]*copy!AG180/100</f>
        <v>163.28238884839652</v>
      </c>
      <c r="Y180" s="6" cm="1">
        <f t="array" ref="Y180">Table2[tape charge]*copy!AG180/100</f>
        <v>12.64121720116618</v>
      </c>
      <c r="Z180" s="6">
        <v>13.27327806122449</v>
      </c>
      <c r="AA180" s="6">
        <v>12.325186771137025</v>
      </c>
      <c r="AB180" s="6">
        <v>4.1515864158163263</v>
      </c>
      <c r="AC180">
        <v>219.79916408527697</v>
      </c>
      <c r="AD180">
        <v>164</v>
      </c>
      <c r="AE180">
        <v>13</v>
      </c>
      <c r="AF180">
        <v>185</v>
      </c>
      <c r="AG180">
        <v>0.10534347667638484</v>
      </c>
      <c r="AH180">
        <v>0.18540789737422331</v>
      </c>
      <c r="AI180">
        <v>192</v>
      </c>
    </row>
    <row r="181" spans="1:35">
      <c r="B181" t="s">
        <v>374</v>
      </c>
      <c r="D181">
        <v>72</v>
      </c>
      <c r="E181">
        <v>62</v>
      </c>
      <c r="F181" t="s">
        <v>206</v>
      </c>
      <c r="G181" t="s">
        <v>422</v>
      </c>
      <c r="J181" t="s">
        <v>419</v>
      </c>
      <c r="M181">
        <v>21390</v>
      </c>
      <c r="N181">
        <v>1987.5</v>
      </c>
      <c r="P181" t="s">
        <v>419</v>
      </c>
      <c r="Q181" t="s">
        <v>419</v>
      </c>
      <c r="S181" cm="1">
        <f t="array" ref="S181">Table2[vehicle expense]*copy!AH181/100</f>
        <v>704.96131489276411</v>
      </c>
      <c r="T181" cm="1">
        <f t="array" ref="T181">Table2[fuel expense]*copy!AH181/100</f>
        <v>6375.8477149729406</v>
      </c>
      <c r="U181" s="6" cm="1">
        <f t="array" ref="U181">Table2[server charge]*copy!AG181/100</f>
        <v>131.53698979591834</v>
      </c>
      <c r="V181" s="6" cm="1">
        <f t="array" ref="V181">Table2[DT roll charge]*copy!AG181/100</f>
        <v>335.11678890306115</v>
      </c>
      <c r="W181" s="6" cm="1">
        <f t="array" ref="W181">Table2[sms charge]*copy!AG181/100</f>
        <v>309.11192602040813</v>
      </c>
      <c r="X181" s="6" cm="1">
        <f t="array" ref="X181">Table2[shipment sack]*copy!AG181/100</f>
        <v>339.80389030612241</v>
      </c>
      <c r="Y181" s="6" cm="1">
        <f t="array" ref="Y181">Table2[tape charge]*copy!AG181/100</f>
        <v>26.307397959183671</v>
      </c>
      <c r="Z181" s="6">
        <v>27.622767857142854</v>
      </c>
      <c r="AA181" s="6">
        <v>25.649713010204078</v>
      </c>
      <c r="AB181" s="6">
        <v>8.6397879464285694</v>
      </c>
      <c r="AC181">
        <v>457.41988201530609</v>
      </c>
      <c r="AD181">
        <v>330</v>
      </c>
      <c r="AE181">
        <v>64</v>
      </c>
      <c r="AF181">
        <v>385</v>
      </c>
      <c r="AG181">
        <v>0.21922831632653059</v>
      </c>
      <c r="AH181">
        <v>0.38584886750851877</v>
      </c>
      <c r="AI181">
        <v>389.5</v>
      </c>
    </row>
    <row r="182" spans="1:35">
      <c r="A182" t="s">
        <v>293</v>
      </c>
      <c r="E182">
        <v>97</v>
      </c>
      <c r="F182" t="s">
        <v>43</v>
      </c>
      <c r="G182" t="s">
        <v>419</v>
      </c>
      <c r="H182">
        <v>76411</v>
      </c>
      <c r="I182">
        <v>3000</v>
      </c>
      <c r="J182" t="s">
        <v>419</v>
      </c>
      <c r="L182">
        <v>400</v>
      </c>
      <c r="M182">
        <v>66205</v>
      </c>
      <c r="N182" t="s">
        <v>419</v>
      </c>
      <c r="P182" t="s">
        <v>419</v>
      </c>
      <c r="Q182">
        <v>500</v>
      </c>
      <c r="U182" s="6" cm="1">
        <f t="array" ref="U182">Table2[server charge]*copy!AG182/100</f>
        <v>319.44697521865891</v>
      </c>
      <c r="V182" s="6" cm="1">
        <f t="array" ref="V182">Table2[DT roll charge]*copy!AG182/100</f>
        <v>813.85505876457739</v>
      </c>
      <c r="W182" s="6" cm="1">
        <f t="array" ref="W182">Table2[sms charge]*copy!AG182/100</f>
        <v>750.70039176384842</v>
      </c>
      <c r="X182" s="6" cm="1">
        <f t="array" ref="X182">Table2[shipment sack]*copy!AG182/100</f>
        <v>825.23801931486889</v>
      </c>
      <c r="Y182" s="6" cm="1">
        <f t="array" ref="Y182">Table2[tape charge]*copy!AG182/100</f>
        <v>63.889395043731781</v>
      </c>
      <c r="Z182" s="6">
        <v>67.083864795918373</v>
      </c>
      <c r="AA182" s="6">
        <v>62.292160167638492</v>
      </c>
      <c r="AB182" s="6">
        <v>20.982342155612244</v>
      </c>
      <c r="AC182">
        <v>1110.8768563228864</v>
      </c>
      <c r="AD182">
        <v>853</v>
      </c>
      <c r="AE182">
        <v>103</v>
      </c>
      <c r="AF182">
        <v>935</v>
      </c>
      <c r="AG182">
        <v>0.53241162536443154</v>
      </c>
      <c r="AI182">
        <v>974.5</v>
      </c>
    </row>
    <row r="183" spans="1:35">
      <c r="A183" t="s">
        <v>43</v>
      </c>
      <c r="B183" t="s">
        <v>374</v>
      </c>
      <c r="C183">
        <v>97</v>
      </c>
      <c r="D183">
        <v>100</v>
      </c>
      <c r="E183">
        <v>209</v>
      </c>
      <c r="F183" t="s">
        <v>87</v>
      </c>
      <c r="G183" t="s">
        <v>419</v>
      </c>
      <c r="H183">
        <v>1100</v>
      </c>
      <c r="J183" t="s">
        <v>419</v>
      </c>
      <c r="M183">
        <v>6250</v>
      </c>
      <c r="N183" t="s">
        <v>419</v>
      </c>
      <c r="P183" t="s">
        <v>419</v>
      </c>
      <c r="Q183" t="s">
        <v>419</v>
      </c>
      <c r="U183" s="6" cm="1">
        <f t="array" ref="U183">Table2[server charge]*copy!AG183/100</f>
        <v>28.357325072886297</v>
      </c>
      <c r="V183" s="6" cm="1">
        <f t="array" ref="V183">Table2[DT roll charge]*copy!AG183/100</f>
        <v>72.245957088192412</v>
      </c>
      <c r="W183" s="6" cm="1">
        <f t="array" ref="W183">Table2[sms charge]*copy!AG183/100</f>
        <v>66.639713921282805</v>
      </c>
      <c r="X183" s="6" cm="1">
        <f t="array" ref="X183">Table2[shipment sack]*copy!AG183/100</f>
        <v>73.256423104956269</v>
      </c>
      <c r="Y183" s="6" cm="1">
        <f t="array" ref="Y183">Table2[tape charge]*copy!AG183/100</f>
        <v>5.6714650145772589</v>
      </c>
      <c r="Z183" s="6">
        <v>5.9550382653061229</v>
      </c>
      <c r="AA183" s="6">
        <v>5.5296783892128278</v>
      </c>
      <c r="AB183" s="6">
        <v>1.8626036352040816</v>
      </c>
      <c r="AC183">
        <v>98.61259794096209</v>
      </c>
      <c r="AD183">
        <v>83</v>
      </c>
      <c r="AE183">
        <v>18</v>
      </c>
      <c r="AF183">
        <v>83</v>
      </c>
      <c r="AG183">
        <v>4.7262208454810495E-2</v>
      </c>
      <c r="AI183">
        <v>84</v>
      </c>
    </row>
    <row r="184" spans="1:35">
      <c r="B184" t="s">
        <v>374</v>
      </c>
      <c r="D184">
        <v>100</v>
      </c>
      <c r="E184">
        <v>164</v>
      </c>
      <c r="F184" t="s">
        <v>207</v>
      </c>
      <c r="G184" t="s">
        <v>419</v>
      </c>
      <c r="H184">
        <v>3900</v>
      </c>
      <c r="J184" t="s">
        <v>419</v>
      </c>
      <c r="L184">
        <v>500</v>
      </c>
      <c r="M184">
        <v>18700</v>
      </c>
      <c r="N184">
        <v>6750</v>
      </c>
      <c r="P184" t="s">
        <v>419</v>
      </c>
      <c r="Q184" t="s">
        <v>419</v>
      </c>
      <c r="U184" s="6" cm="1">
        <f t="array" ref="U184">Table2[server charge]*copy!AG184/100</f>
        <v>73.114067055393576</v>
      </c>
      <c r="V184" s="6" cm="1">
        <f t="array" ref="V184">Table2[DT roll charge]*copy!AG184/100</f>
        <v>186.27270863702623</v>
      </c>
      <c r="W184" s="6" cm="1">
        <f t="array" ref="W184">Table2[sms charge]*copy!AG184/100</f>
        <v>171.81805758017489</v>
      </c>
      <c r="X184" s="6" cm="1">
        <f t="array" ref="X184">Table2[shipment sack]*copy!AG184/100</f>
        <v>188.87800655976676</v>
      </c>
      <c r="Y184" s="6" cm="1">
        <f t="array" ref="Y184">Table2[tape charge]*copy!AG184/100</f>
        <v>14.622813411078717</v>
      </c>
      <c r="Z184" s="6">
        <v>15.353954081632653</v>
      </c>
      <c r="AA184" s="6">
        <v>14.257243075801748</v>
      </c>
      <c r="AB184" s="6">
        <v>4.8023756377551017</v>
      </c>
      <c r="AC184">
        <v>254.25416818513116</v>
      </c>
      <c r="AD184">
        <v>191</v>
      </c>
      <c r="AE184">
        <v>38</v>
      </c>
      <c r="AF184">
        <v>214</v>
      </c>
      <c r="AG184">
        <v>0.12185677842565597</v>
      </c>
      <c r="AI184">
        <v>219</v>
      </c>
    </row>
    <row r="185" spans="1:35">
      <c r="A185" t="s">
        <v>293</v>
      </c>
      <c r="E185">
        <v>99</v>
      </c>
      <c r="F185" t="s">
        <v>44</v>
      </c>
      <c r="G185" t="s">
        <v>422</v>
      </c>
      <c r="H185">
        <v>78041</v>
      </c>
      <c r="I185">
        <v>4500</v>
      </c>
      <c r="J185">
        <v>1220</v>
      </c>
      <c r="L185">
        <v>400</v>
      </c>
      <c r="M185">
        <v>39450</v>
      </c>
      <c r="N185" t="s">
        <v>419</v>
      </c>
      <c r="P185" t="s">
        <v>419</v>
      </c>
      <c r="Q185">
        <v>100</v>
      </c>
      <c r="S185" cm="1">
        <f t="array" ref="S185">Table2[vehicle expense]*copy!AH185/100</f>
        <v>1430.0643816396073</v>
      </c>
      <c r="T185" cm="1">
        <f t="array" ref="T185">Table2[fuel expense]*copy!AH185/100</f>
        <v>12933.862507516536</v>
      </c>
      <c r="U185" s="6" cm="1">
        <f t="array" ref="U185">Table2[server charge]*copy!AG185/100</f>
        <v>266.83217930029156</v>
      </c>
      <c r="V185" s="6" cm="1">
        <f t="array" ref="V185">Table2[DT roll charge]*copy!AG185/100</f>
        <v>679.80834320335282</v>
      </c>
      <c r="W185" s="6" cm="1">
        <f t="array" ref="W185">Table2[sms charge]*copy!AG185/100</f>
        <v>627.05562135568516</v>
      </c>
      <c r="X185" s="6" cm="1">
        <f t="array" ref="X185">Table2[shipment sack]*copy!AG185/100</f>
        <v>689.31646319241986</v>
      </c>
      <c r="Y185" s="6" cm="1">
        <f t="array" ref="Y185">Table2[tape charge]*copy!AG185/100</f>
        <v>53.36643586005831</v>
      </c>
      <c r="Z185" s="6">
        <v>56.034757653061227</v>
      </c>
      <c r="AA185" s="6">
        <v>52.032274963556858</v>
      </c>
      <c r="AB185" s="6">
        <v>17.526426977040817</v>
      </c>
      <c r="AC185">
        <v>927.90890351676387</v>
      </c>
      <c r="AD185">
        <v>736</v>
      </c>
      <c r="AE185">
        <v>68</v>
      </c>
      <c r="AF185">
        <v>781</v>
      </c>
      <c r="AG185">
        <v>0.44472029883381925</v>
      </c>
      <c r="AH185">
        <v>0.78272198837442375</v>
      </c>
      <c r="AI185">
        <v>800.5</v>
      </c>
    </row>
    <row r="186" spans="1:35">
      <c r="A186" t="s">
        <v>44</v>
      </c>
      <c r="B186" t="s">
        <v>374</v>
      </c>
      <c r="C186">
        <v>99</v>
      </c>
      <c r="D186">
        <v>40</v>
      </c>
      <c r="E186">
        <v>18</v>
      </c>
      <c r="F186" t="s">
        <v>208</v>
      </c>
      <c r="G186" t="s">
        <v>422</v>
      </c>
      <c r="H186">
        <v>21800</v>
      </c>
      <c r="J186" t="s">
        <v>419</v>
      </c>
      <c r="L186">
        <v>400</v>
      </c>
      <c r="M186">
        <v>73940</v>
      </c>
      <c r="N186" t="s">
        <v>419</v>
      </c>
      <c r="P186" t="s">
        <v>419</v>
      </c>
      <c r="Q186" t="s">
        <v>419</v>
      </c>
      <c r="S186" cm="1">
        <f t="array" ref="S186">Table2[vehicle expense]*copy!AH186/100</f>
        <v>2197.282020444979</v>
      </c>
      <c r="T186" cm="1">
        <f t="array" ref="T186">Table2[fuel expense]*copy!AH186/100</f>
        <v>19872.772098616955</v>
      </c>
      <c r="U186" s="6" cm="1">
        <f t="array" ref="U186">Table2[server charge]*copy!AG186/100</f>
        <v>409.98542274052471</v>
      </c>
      <c r="V186" s="6" cm="1">
        <f t="array" ref="V186">Table2[DT roll charge]*copy!AG186/100</f>
        <v>1044.5198615160348</v>
      </c>
      <c r="W186" s="6" cm="1">
        <f t="array" ref="W186">Table2[sms charge]*copy!AG186/100</f>
        <v>963.46574344023315</v>
      </c>
      <c r="X186" s="6" cm="1">
        <f t="array" ref="X186">Table2[shipment sack]*copy!AG186/100</f>
        <v>1059.1290087463558</v>
      </c>
      <c r="Y186" s="6" cm="1">
        <f t="array" ref="Y186">Table2[tape charge]*copy!AG186/100</f>
        <v>81.997084548104965</v>
      </c>
      <c r="Z186" s="6">
        <v>86.09693877551021</v>
      </c>
      <c r="AA186" s="6">
        <v>79.947157434402328</v>
      </c>
      <c r="AB186" s="6">
        <v>26.929209183673471</v>
      </c>
      <c r="AC186">
        <v>1425.724307580175</v>
      </c>
      <c r="AD186">
        <v>1092</v>
      </c>
      <c r="AE186">
        <v>166</v>
      </c>
      <c r="AF186">
        <v>1200</v>
      </c>
      <c r="AG186">
        <v>0.68330903790087461</v>
      </c>
      <c r="AH186">
        <v>1.2026458208057726</v>
      </c>
      <c r="AI186">
        <v>1247</v>
      </c>
    </row>
    <row r="187" spans="1:35">
      <c r="B187" t="s">
        <v>374</v>
      </c>
      <c r="D187">
        <v>40</v>
      </c>
      <c r="E187">
        <v>212</v>
      </c>
      <c r="F187" t="s">
        <v>209</v>
      </c>
      <c r="G187" t="s">
        <v>422</v>
      </c>
      <c r="J187" t="s">
        <v>419</v>
      </c>
      <c r="M187">
        <v>9575</v>
      </c>
      <c r="N187" t="s">
        <v>419</v>
      </c>
      <c r="P187" t="s">
        <v>419</v>
      </c>
      <c r="Q187" t="s">
        <v>419</v>
      </c>
      <c r="S187" cm="1">
        <f t="array" ref="S187">Table2[vehicle expense]*copy!AH187/100</f>
        <v>300.29520946081379</v>
      </c>
      <c r="T187" cm="1">
        <f t="array" ref="T187">Table2[fuel expense]*copy!AH187/100</f>
        <v>2715.9455201443175</v>
      </c>
      <c r="U187" s="6" cm="1">
        <f t="array" ref="U187">Table2[server charge]*copy!AG187/100</f>
        <v>56.031341107871725</v>
      </c>
      <c r="V187" s="6" cm="1">
        <f t="array" ref="V187">Table2[DT roll charge]*copy!AG187/100</f>
        <v>142.7510477405248</v>
      </c>
      <c r="W187" s="6" cm="1">
        <f t="array" ref="W187">Table2[sms charge]*copy!AG187/100</f>
        <v>131.67365160349854</v>
      </c>
      <c r="X187" s="6" cm="1">
        <f t="array" ref="X187">Table2[shipment sack]*copy!AG187/100</f>
        <v>144.74763119533526</v>
      </c>
      <c r="Y187" s="6" cm="1">
        <f t="array" ref="Y187">Table2[tape charge]*copy!AG187/100</f>
        <v>11.206268221574344</v>
      </c>
      <c r="Z187" s="6">
        <v>11.766581632653061</v>
      </c>
      <c r="AA187" s="6">
        <v>10.926111516034984</v>
      </c>
      <c r="AB187" s="6">
        <v>3.6803252551020411</v>
      </c>
      <c r="AC187">
        <v>194.8489887026239</v>
      </c>
      <c r="AD187">
        <v>132</v>
      </c>
      <c r="AE187">
        <v>40</v>
      </c>
      <c r="AF187">
        <v>164</v>
      </c>
      <c r="AG187">
        <v>9.3385568513119535E-2</v>
      </c>
      <c r="AH187">
        <v>0.16436159551012228</v>
      </c>
      <c r="AI187">
        <v>170</v>
      </c>
    </row>
    <row r="188" spans="1:35">
      <c r="B188" t="s">
        <v>374</v>
      </c>
      <c r="D188">
        <v>40</v>
      </c>
      <c r="E188">
        <v>88</v>
      </c>
      <c r="F188" t="s">
        <v>210</v>
      </c>
      <c r="G188" t="s">
        <v>422</v>
      </c>
      <c r="J188" t="s">
        <v>419</v>
      </c>
      <c r="M188">
        <v>25600</v>
      </c>
      <c r="N188" t="s">
        <v>419</v>
      </c>
      <c r="P188" t="s">
        <v>419</v>
      </c>
      <c r="Q188" t="s">
        <v>419</v>
      </c>
      <c r="S188" cm="1">
        <f t="array" ref="S188">Table2[vehicle expense]*copy!AH188/100</f>
        <v>783.69725395870921</v>
      </c>
      <c r="T188" cm="1">
        <f t="array" ref="T188">Table2[fuel expense]*copy!AH188/100</f>
        <v>7087.9553818400482</v>
      </c>
      <c r="U188" s="6" cm="1">
        <f t="array" ref="U188">Table2[server charge]*copy!AG188/100</f>
        <v>146.22813411078715</v>
      </c>
      <c r="V188" s="6" cm="1">
        <f t="array" ref="V188">Table2[DT roll charge]*copy!AG188/100</f>
        <v>372.54541727405245</v>
      </c>
      <c r="W188" s="6" cm="1">
        <f t="array" ref="W188">Table2[sms charge]*copy!AG188/100</f>
        <v>343.63611516034979</v>
      </c>
      <c r="X188" s="6" cm="1">
        <f t="array" ref="X188">Table2[shipment sack]*copy!AG188/100</f>
        <v>377.75601311953352</v>
      </c>
      <c r="Y188" s="6" cm="1">
        <f t="array" ref="Y188">Table2[tape charge]*copy!AG188/100</f>
        <v>29.245626822157433</v>
      </c>
      <c r="Z188" s="6">
        <v>30.707908163265305</v>
      </c>
      <c r="AA188" s="6">
        <v>28.514486151603496</v>
      </c>
      <c r="AB188" s="6">
        <v>9.6047512755102034</v>
      </c>
      <c r="AC188">
        <v>508.50833637026233</v>
      </c>
      <c r="AD188">
        <v>382</v>
      </c>
      <c r="AE188">
        <v>86</v>
      </c>
      <c r="AF188">
        <v>428</v>
      </c>
      <c r="AG188">
        <v>0.24371355685131194</v>
      </c>
      <c r="AH188">
        <v>0.42894367608739226</v>
      </c>
      <c r="AI188">
        <v>439</v>
      </c>
    </row>
    <row r="189" spans="1:35">
      <c r="A189" t="s">
        <v>293</v>
      </c>
      <c r="E189">
        <v>100</v>
      </c>
      <c r="F189" t="s">
        <v>45</v>
      </c>
      <c r="G189" t="s">
        <v>419</v>
      </c>
      <c r="H189">
        <v>358230</v>
      </c>
      <c r="I189">
        <v>13000</v>
      </c>
      <c r="J189">
        <v>13920</v>
      </c>
      <c r="L189">
        <v>2400</v>
      </c>
      <c r="M189">
        <v>210960</v>
      </c>
      <c r="N189" t="s">
        <v>419</v>
      </c>
      <c r="P189">
        <v>209260</v>
      </c>
      <c r="Q189">
        <v>47800</v>
      </c>
      <c r="U189" s="6" cm="1">
        <f t="array" ref="U189">Table2[server charge]*copy!AG189/100</f>
        <v>1243.9641034985423</v>
      </c>
      <c r="V189" s="6" cm="1">
        <f t="array" ref="V189">Table2[DT roll charge]*copy!AG189/100</f>
        <v>3169.247346483236</v>
      </c>
      <c r="W189" s="6" cm="1">
        <f t="array" ref="W189">Table2[sms charge]*copy!AG189/100</f>
        <v>2923.3156432215742</v>
      </c>
      <c r="X189" s="6" cm="1">
        <f t="array" ref="X189">Table2[shipment sack]*copy!AG189/100</f>
        <v>3213.5739340379009</v>
      </c>
      <c r="Y189" s="6" cm="1">
        <f t="array" ref="Y189">Table2[tape charge]*copy!AG189/100</f>
        <v>248.79282069970847</v>
      </c>
      <c r="Z189" s="6">
        <v>261.23246173469386</v>
      </c>
      <c r="AA189" s="6">
        <v>242.57300018221574</v>
      </c>
      <c r="AB189" s="6">
        <v>81.707708864795919</v>
      </c>
      <c r="AC189">
        <v>4325.8851699161805</v>
      </c>
      <c r="AD189">
        <v>3281</v>
      </c>
      <c r="AE189">
        <v>519</v>
      </c>
      <c r="AF189">
        <v>3641</v>
      </c>
      <c r="AG189">
        <v>2.0732735058309038</v>
      </c>
      <c r="AI189">
        <v>3725</v>
      </c>
    </row>
    <row r="190" spans="1:35">
      <c r="A190" t="s">
        <v>45</v>
      </c>
      <c r="B190" t="s">
        <v>374</v>
      </c>
      <c r="C190">
        <v>100</v>
      </c>
      <c r="D190">
        <v>82</v>
      </c>
      <c r="E190">
        <v>130</v>
      </c>
      <c r="F190" t="s">
        <v>211</v>
      </c>
      <c r="G190" t="s">
        <v>419</v>
      </c>
      <c r="H190">
        <v>1500</v>
      </c>
      <c r="J190" t="s">
        <v>419</v>
      </c>
      <c r="L190">
        <v>400</v>
      </c>
      <c r="M190">
        <v>13100</v>
      </c>
      <c r="N190" t="s">
        <v>419</v>
      </c>
      <c r="P190" t="s">
        <v>419</v>
      </c>
      <c r="Q190">
        <v>300</v>
      </c>
      <c r="U190" s="6" cm="1">
        <f t="array" ref="U190">Table2[server charge]*copy!AG190/100</f>
        <v>64.572704081632651</v>
      </c>
      <c r="V190" s="6" cm="1">
        <f t="array" ref="V190">Table2[DT roll charge]*copy!AG190/100</f>
        <v>164.51187818877548</v>
      </c>
      <c r="W190" s="6" cm="1">
        <f t="array" ref="W190">Table2[sms charge]*copy!AG190/100</f>
        <v>151.74585459183672</v>
      </c>
      <c r="X190" s="6" cm="1">
        <f t="array" ref="X190">Table2[shipment sack]*copy!AG190/100</f>
        <v>166.812818877551</v>
      </c>
      <c r="Y190" s="6" cm="1">
        <f t="array" ref="Y190">Table2[tape charge]*copy!AG190/100</f>
        <v>12.914540816326529</v>
      </c>
      <c r="Z190" s="6">
        <v>13.560267857142856</v>
      </c>
      <c r="AA190" s="6">
        <v>12.591677295918366</v>
      </c>
      <c r="AB190" s="6">
        <v>4.2413504464285703</v>
      </c>
      <c r="AC190">
        <v>224.5515784438775</v>
      </c>
      <c r="AD190">
        <v>136</v>
      </c>
      <c r="AE190">
        <v>68</v>
      </c>
      <c r="AF190">
        <v>189</v>
      </c>
      <c r="AG190">
        <v>0.10762117346938774</v>
      </c>
      <c r="AI190">
        <v>197.5</v>
      </c>
    </row>
    <row r="191" spans="1:35">
      <c r="B191" t="s">
        <v>374</v>
      </c>
      <c r="D191">
        <v>82</v>
      </c>
      <c r="E191">
        <v>68</v>
      </c>
      <c r="F191" t="s">
        <v>212</v>
      </c>
      <c r="G191" t="s">
        <v>419</v>
      </c>
      <c r="H191">
        <v>1500</v>
      </c>
      <c r="J191">
        <v>150</v>
      </c>
      <c r="L191">
        <v>400</v>
      </c>
      <c r="M191">
        <v>21350</v>
      </c>
      <c r="N191" t="s">
        <v>419</v>
      </c>
      <c r="P191" t="s">
        <v>419</v>
      </c>
      <c r="Q191" t="s">
        <v>419</v>
      </c>
      <c r="U191" s="6" cm="1">
        <f t="array" ref="U191">Table2[server charge]*copy!AG191/100</f>
        <v>105.57124635568512</v>
      </c>
      <c r="V191" s="6" cm="1">
        <f t="array" ref="V191">Table2[DT roll charge]*copy!AG191/100</f>
        <v>268.96386434037896</v>
      </c>
      <c r="W191" s="6" cm="1">
        <f t="array" ref="W191">Table2[sms charge]*copy!AG191/100</f>
        <v>248.09242893586006</v>
      </c>
      <c r="X191" s="6" cm="1">
        <f t="array" ref="X191">Table2[shipment sack]*copy!AG191/100</f>
        <v>272.72571975218654</v>
      </c>
      <c r="Y191" s="6" cm="1">
        <f t="array" ref="Y191">Table2[tape charge]*copy!AG191/100</f>
        <v>21.114249271137023</v>
      </c>
      <c r="Z191" s="6">
        <v>22.169961734693874</v>
      </c>
      <c r="AA191" s="6">
        <v>20.586393039358601</v>
      </c>
      <c r="AB191" s="6">
        <v>6.9342713647959178</v>
      </c>
      <c r="AC191">
        <v>367.12400920189503</v>
      </c>
      <c r="AD191">
        <v>230</v>
      </c>
      <c r="AE191">
        <v>100</v>
      </c>
      <c r="AF191">
        <v>309</v>
      </c>
      <c r="AG191">
        <v>0.1759520772594752</v>
      </c>
      <c r="AI191">
        <v>321.5</v>
      </c>
    </row>
    <row r="192" spans="1:35">
      <c r="B192" t="s">
        <v>374</v>
      </c>
      <c r="D192">
        <v>82</v>
      </c>
      <c r="E192">
        <v>230</v>
      </c>
      <c r="F192" t="s">
        <v>213</v>
      </c>
      <c r="G192" t="s">
        <v>419</v>
      </c>
      <c r="H192">
        <v>1100</v>
      </c>
      <c r="J192">
        <v>450</v>
      </c>
      <c r="L192">
        <v>300</v>
      </c>
      <c r="M192">
        <v>9325</v>
      </c>
      <c r="N192" t="s">
        <v>419</v>
      </c>
      <c r="P192" t="s">
        <v>419</v>
      </c>
      <c r="Q192" t="s">
        <v>419</v>
      </c>
      <c r="U192" s="6" cm="1">
        <f t="array" ref="U192">Table2[server charge]*copy!AG192/100</f>
        <v>64.572704081632651</v>
      </c>
      <c r="V192" s="6" cm="1">
        <f t="array" ref="V192">Table2[DT roll charge]*copy!AG192/100</f>
        <v>164.51187818877548</v>
      </c>
      <c r="W192" s="6" cm="1">
        <f t="array" ref="W192">Table2[sms charge]*copy!AG192/100</f>
        <v>151.74585459183672</v>
      </c>
      <c r="X192" s="6" cm="1">
        <f t="array" ref="X192">Table2[shipment sack]*copy!AG192/100</f>
        <v>166.812818877551</v>
      </c>
      <c r="Y192" s="6" cm="1">
        <f t="array" ref="Y192">Table2[tape charge]*copy!AG192/100</f>
        <v>12.914540816326529</v>
      </c>
      <c r="Z192" s="6">
        <v>13.560267857142856</v>
      </c>
      <c r="AA192" s="6">
        <v>12.591677295918366</v>
      </c>
      <c r="AB192" s="6">
        <v>4.2413504464285703</v>
      </c>
      <c r="AC192">
        <v>224.5515784438775</v>
      </c>
      <c r="AD192">
        <v>142</v>
      </c>
      <c r="AE192">
        <v>62</v>
      </c>
      <c r="AF192">
        <v>189</v>
      </c>
      <c r="AG192">
        <v>0.10762117346938774</v>
      </c>
      <c r="AI192">
        <v>215.5</v>
      </c>
    </row>
    <row r="193" spans="1:35">
      <c r="A193" t="s">
        <v>293</v>
      </c>
      <c r="E193">
        <v>102</v>
      </c>
      <c r="F193" t="s">
        <v>46</v>
      </c>
      <c r="G193" t="s">
        <v>419</v>
      </c>
      <c r="H193">
        <v>89450</v>
      </c>
      <c r="I193">
        <v>7000</v>
      </c>
      <c r="J193">
        <v>650</v>
      </c>
      <c r="L193">
        <v>400</v>
      </c>
      <c r="M193">
        <v>65175</v>
      </c>
      <c r="N193" t="s">
        <v>419</v>
      </c>
      <c r="P193" t="s">
        <v>419</v>
      </c>
      <c r="Q193">
        <v>3800</v>
      </c>
      <c r="U193" s="6" cm="1">
        <f t="array" ref="U193">Table2[server charge]*copy!AG193/100</f>
        <v>377.52824344023321</v>
      </c>
      <c r="V193" s="6" cm="1">
        <f t="array" ref="V193">Table2[DT roll charge]*copy!AG193/100</f>
        <v>961.82870581268219</v>
      </c>
      <c r="W193" s="6" cm="1">
        <f t="array" ref="W193">Table2[sms charge]*copy!AG193/100</f>
        <v>887.19137208454811</v>
      </c>
      <c r="X193" s="6" cm="1">
        <f t="array" ref="X193">Table2[shipment sack]*copy!AG193/100</f>
        <v>975.28129555393582</v>
      </c>
      <c r="Y193" s="6" cm="1">
        <f t="array" ref="Y193">Table2[tape charge]*copy!AG193/100</f>
        <v>75.505648688046634</v>
      </c>
      <c r="Z193" s="6">
        <v>79.280931122448976</v>
      </c>
      <c r="AA193" s="6">
        <v>73.618007470845484</v>
      </c>
      <c r="AB193" s="6">
        <v>24.797313456632651</v>
      </c>
      <c r="AC193">
        <v>1312.8544665634111</v>
      </c>
      <c r="AD193">
        <v>1018</v>
      </c>
      <c r="AE193">
        <v>96</v>
      </c>
      <c r="AF193">
        <v>1105</v>
      </c>
      <c r="AG193">
        <v>0.62921373906705536</v>
      </c>
      <c r="AI193">
        <v>1141.5</v>
      </c>
    </row>
    <row r="194" spans="1:35">
      <c r="A194" t="s">
        <v>46</v>
      </c>
      <c r="B194" t="s">
        <v>374</v>
      </c>
      <c r="C194">
        <v>102</v>
      </c>
      <c r="D194">
        <v>47</v>
      </c>
      <c r="E194">
        <v>189</v>
      </c>
      <c r="F194" t="s">
        <v>214</v>
      </c>
      <c r="G194" t="s">
        <v>419</v>
      </c>
      <c r="J194" t="s">
        <v>419</v>
      </c>
      <c r="M194">
        <v>18220</v>
      </c>
      <c r="N194" t="s">
        <v>419</v>
      </c>
      <c r="P194" t="s">
        <v>419</v>
      </c>
      <c r="Q194">
        <v>100</v>
      </c>
      <c r="U194" s="6" cm="1">
        <f t="array" ref="U194">Table2[server charge]*copy!AG194/100</f>
        <v>97.029883381924193</v>
      </c>
      <c r="V194" s="6" cm="1">
        <f t="array" ref="V194">Table2[DT roll charge]*copy!AG194/100</f>
        <v>247.20303389212825</v>
      </c>
      <c r="W194" s="6" cm="1">
        <f t="array" ref="W194">Table2[sms charge]*copy!AG194/100</f>
        <v>228.02022594752188</v>
      </c>
      <c r="X194" s="6" cm="1">
        <f t="array" ref="X194">Table2[shipment sack]*copy!AG194/100</f>
        <v>250.66053206997083</v>
      </c>
      <c r="Y194" s="6" cm="1">
        <f t="array" ref="Y194">Table2[tape charge]*copy!AG194/100</f>
        <v>19.405976676384839</v>
      </c>
      <c r="Z194" s="6">
        <v>20.376275510204081</v>
      </c>
      <c r="AA194" s="6">
        <v>18.920827259475217</v>
      </c>
      <c r="AB194" s="6">
        <v>6.3732461734693864</v>
      </c>
      <c r="AC194">
        <v>337.4214194606414</v>
      </c>
      <c r="AD194">
        <v>260</v>
      </c>
      <c r="AE194">
        <v>19</v>
      </c>
      <c r="AF194">
        <v>284</v>
      </c>
      <c r="AG194">
        <v>0.16171647230320699</v>
      </c>
      <c r="AI194">
        <v>293</v>
      </c>
    </row>
    <row r="195" spans="1:35">
      <c r="D195">
        <v>47</v>
      </c>
      <c r="E195">
        <v>188</v>
      </c>
      <c r="F195" t="s">
        <v>215</v>
      </c>
      <c r="G195" t="s">
        <v>419</v>
      </c>
      <c r="H195">
        <v>1100</v>
      </c>
      <c r="J195" t="s">
        <v>419</v>
      </c>
      <c r="M195">
        <v>36470</v>
      </c>
      <c r="N195" t="s">
        <v>419</v>
      </c>
      <c r="P195" t="s">
        <v>419</v>
      </c>
      <c r="Q195" t="s">
        <v>419</v>
      </c>
      <c r="U195" s="6" cm="1">
        <f t="array" ref="U195">Table2[server charge]*copy!AG195/100</f>
        <v>200.55120262390673</v>
      </c>
      <c r="V195" s="6" cm="1">
        <f t="array" ref="V195">Table2[DT roll charge]*copy!AG195/100</f>
        <v>510.94429892492712</v>
      </c>
      <c r="W195" s="6" cm="1">
        <f t="array" ref="W195">Table2[sms charge]*copy!AG195/100</f>
        <v>471.29532616618081</v>
      </c>
      <c r="X195" s="6" cm="1">
        <f t="array" ref="X195">Table2[shipment sack]*copy!AG195/100</f>
        <v>518.09060677842569</v>
      </c>
      <c r="Y195" s="6" cm="1">
        <f t="array" ref="Y195">Table2[tape charge]*copy!AG195/100</f>
        <v>40.110240524781346</v>
      </c>
      <c r="Z195" s="6">
        <v>42.115752551020414</v>
      </c>
      <c r="AA195" s="6">
        <v>39.107484511661809</v>
      </c>
      <c r="AB195" s="6">
        <v>13.172871492346939</v>
      </c>
      <c r="AC195">
        <v>697.41680712463562</v>
      </c>
      <c r="AD195">
        <v>570</v>
      </c>
      <c r="AE195">
        <v>38</v>
      </c>
      <c r="AF195">
        <v>587</v>
      </c>
      <c r="AG195">
        <v>0.33425200437317787</v>
      </c>
      <c r="AI195">
        <v>607</v>
      </c>
    </row>
    <row r="196" spans="1:35">
      <c r="A196" t="s">
        <v>293</v>
      </c>
      <c r="E196">
        <v>103</v>
      </c>
      <c r="F196" t="s">
        <v>47</v>
      </c>
      <c r="G196" t="s">
        <v>422</v>
      </c>
      <c r="H196">
        <v>187050</v>
      </c>
      <c r="I196">
        <v>8000</v>
      </c>
      <c r="J196">
        <v>2832</v>
      </c>
      <c r="L196">
        <v>681</v>
      </c>
      <c r="M196">
        <v>80365</v>
      </c>
      <c r="N196" t="s">
        <v>419</v>
      </c>
      <c r="P196" t="s">
        <v>419</v>
      </c>
      <c r="Q196">
        <v>300</v>
      </c>
      <c r="S196" cm="1">
        <f t="array" ref="S196">Table2[vehicle expense]*copy!AH196/100</f>
        <v>2625.7520144317496</v>
      </c>
      <c r="T196" cm="1">
        <f t="array" ref="T196">Table2[fuel expense]*copy!AH196/100</f>
        <v>23747.962657847263</v>
      </c>
      <c r="U196" s="6" cm="1">
        <f t="array" ref="U196">Table2[server charge]*copy!AG196/100</f>
        <v>489.93258017492712</v>
      </c>
      <c r="V196" s="6" cm="1">
        <f t="array" ref="V196">Table2[DT roll charge]*copy!AG196/100</f>
        <v>1248.2012345116618</v>
      </c>
      <c r="W196" s="6" cm="1">
        <f t="array" ref="W196">Table2[sms charge]*copy!AG196/100</f>
        <v>1151.3415634110786</v>
      </c>
      <c r="X196" s="6" cm="1">
        <f t="array" ref="X196">Table2[shipment sack]*copy!AG196/100</f>
        <v>1265.6591654518952</v>
      </c>
      <c r="Y196" s="6" cm="1">
        <f t="array" ref="Y196">Table2[tape charge]*copy!AG196/100</f>
        <v>97.986516034985414</v>
      </c>
      <c r="Z196" s="6">
        <v>102.88584183673468</v>
      </c>
      <c r="AA196" s="6">
        <v>95.536853134110785</v>
      </c>
      <c r="AB196" s="6">
        <v>32.180404974489797</v>
      </c>
      <c r="AC196">
        <v>1703.7405475583091</v>
      </c>
      <c r="AD196">
        <v>1349</v>
      </c>
      <c r="AE196">
        <v>117</v>
      </c>
      <c r="AF196">
        <v>1434</v>
      </c>
      <c r="AG196">
        <v>0.81655430029154519</v>
      </c>
      <c r="AH196">
        <v>1.4371617558628984</v>
      </c>
      <c r="AI196">
        <v>1488</v>
      </c>
    </row>
    <row r="197" spans="1:35">
      <c r="A197" t="s">
        <v>47</v>
      </c>
      <c r="B197" t="s">
        <v>374</v>
      </c>
      <c r="C197">
        <v>103</v>
      </c>
      <c r="D197">
        <v>75</v>
      </c>
      <c r="E197">
        <v>187</v>
      </c>
      <c r="F197" t="s">
        <v>216</v>
      </c>
      <c r="G197" t="s">
        <v>422</v>
      </c>
      <c r="J197" t="s">
        <v>419</v>
      </c>
      <c r="M197">
        <v>41360</v>
      </c>
      <c r="N197" t="s">
        <v>419</v>
      </c>
      <c r="P197" t="s">
        <v>419</v>
      </c>
      <c r="Q197" t="s">
        <v>419</v>
      </c>
      <c r="S197" cm="1">
        <f t="array" ref="S197">Table2[vehicle expense]*copy!AH197/100</f>
        <v>1322.0313489677289</v>
      </c>
      <c r="T197" cm="1">
        <f t="array" ref="T197">Table2[fuel expense]*copy!AH197/100</f>
        <v>11956.784546001201</v>
      </c>
      <c r="U197" s="6" cm="1">
        <f t="array" ref="U197">Table2[server charge]*copy!AG197/100</f>
        <v>246.67456268221574</v>
      </c>
      <c r="V197" s="6" cm="1">
        <f t="array" ref="V197">Table2[DT roll charge]*copy!AG197/100</f>
        <v>628.45278334548095</v>
      </c>
      <c r="W197" s="6" cm="1">
        <f t="array" ref="W197">Table2[sms charge]*copy!AG197/100</f>
        <v>579.68522230320696</v>
      </c>
      <c r="X197" s="6" cm="1">
        <f t="array" ref="X197">Table2[shipment sack]*copy!AG197/100</f>
        <v>637.24262026239057</v>
      </c>
      <c r="Y197" s="6" cm="1">
        <f t="array" ref="Y197">Table2[tape charge]*copy!AG197/100</f>
        <v>49.334912536443142</v>
      </c>
      <c r="Z197" s="6">
        <v>51.801658163265301</v>
      </c>
      <c r="AA197" s="6">
        <v>48.101539723032062</v>
      </c>
      <c r="AB197" s="6">
        <v>16.202407525510203</v>
      </c>
      <c r="AC197">
        <v>857.8107917274051</v>
      </c>
      <c r="AD197">
        <v>656</v>
      </c>
      <c r="AE197">
        <v>69</v>
      </c>
      <c r="AF197">
        <v>722</v>
      </c>
      <c r="AG197">
        <v>0.41112427113702621</v>
      </c>
      <c r="AH197">
        <v>0.72359190218480651</v>
      </c>
      <c r="AI197">
        <v>747.5</v>
      </c>
    </row>
    <row r="198" spans="1:35">
      <c r="B198" t="s">
        <v>374</v>
      </c>
      <c r="D198">
        <v>75</v>
      </c>
      <c r="E198">
        <v>272</v>
      </c>
      <c r="F198" t="s">
        <v>217</v>
      </c>
      <c r="G198" t="s">
        <v>422</v>
      </c>
      <c r="J198" t="s">
        <v>419</v>
      </c>
      <c r="M198">
        <v>28260</v>
      </c>
      <c r="N198" t="s">
        <v>419</v>
      </c>
      <c r="P198" t="s">
        <v>419</v>
      </c>
      <c r="Q198" t="s">
        <v>419</v>
      </c>
      <c r="S198" cm="1">
        <f t="array" ref="S198">Table2[vehicle expense]*copy!AH198/100</f>
        <v>864.26426137502506</v>
      </c>
      <c r="T198" cm="1">
        <f t="array" ref="T198">Table2[fuel expense]*copy!AH198/100</f>
        <v>7816.62369212267</v>
      </c>
      <c r="U198" s="6" cm="1">
        <f t="array" ref="U198">Table2[server charge]*copy!AG198/100</f>
        <v>161.26093294460642</v>
      </c>
      <c r="V198" s="6" cm="1">
        <f t="array" ref="V198">Table2[DT roll charge]*copy!AG198/100</f>
        <v>410.8444788629738</v>
      </c>
      <c r="W198" s="6" cm="1">
        <f t="array" ref="W198">Table2[sms charge]*copy!AG198/100</f>
        <v>378.96319241982513</v>
      </c>
      <c r="X198" s="6" cm="1">
        <f t="array" ref="X198">Table2[shipment sack]*copy!AG198/100</f>
        <v>416.59074344023327</v>
      </c>
      <c r="Y198" s="6" cm="1">
        <f t="array" ref="Y198">Table2[tape charge]*copy!AG198/100</f>
        <v>32.252186588921283</v>
      </c>
      <c r="Z198" s="6">
        <v>33.864795918367349</v>
      </c>
      <c r="AA198" s="6">
        <v>31.44588192419825</v>
      </c>
      <c r="AB198" s="6">
        <v>10.592155612244898</v>
      </c>
      <c r="AC198">
        <v>560.78489431486889</v>
      </c>
      <c r="AD198">
        <v>449</v>
      </c>
      <c r="AE198">
        <v>46</v>
      </c>
      <c r="AF198">
        <v>472</v>
      </c>
      <c r="AG198">
        <v>0.26876822157434405</v>
      </c>
      <c r="AH198">
        <v>0.47304068951693728</v>
      </c>
      <c r="AI198">
        <v>483</v>
      </c>
    </row>
    <row r="199" spans="1:35">
      <c r="B199" t="s">
        <v>374</v>
      </c>
      <c r="D199">
        <v>75</v>
      </c>
      <c r="E199">
        <v>270</v>
      </c>
      <c r="F199" t="s">
        <v>218</v>
      </c>
      <c r="G199" t="s">
        <v>419</v>
      </c>
      <c r="J199" t="s">
        <v>419</v>
      </c>
      <c r="M199">
        <v>3225</v>
      </c>
      <c r="N199" t="s">
        <v>419</v>
      </c>
      <c r="P199" t="s">
        <v>419</v>
      </c>
      <c r="Q199" t="s">
        <v>419</v>
      </c>
      <c r="U199" s="6" cm="1">
        <f t="array" ref="U199">Table2[server charge]*copy!AG199/100</f>
        <v>16.399416909620992</v>
      </c>
      <c r="V199" s="6" cm="1">
        <f t="array" ref="V199">Table2[DT roll charge]*copy!AG199/100</f>
        <v>41.780794460641403</v>
      </c>
      <c r="W199" s="6" cm="1">
        <f t="array" ref="W199">Table2[sms charge]*copy!AG199/100</f>
        <v>38.538629737609334</v>
      </c>
      <c r="X199" s="6" cm="1">
        <f t="array" ref="X199">Table2[shipment sack]*copy!AG199/100</f>
        <v>42.365160349854222</v>
      </c>
      <c r="Y199" s="6" cm="1">
        <f t="array" ref="Y199">Table2[tape charge]*copy!AG199/100</f>
        <v>3.2798833819241979</v>
      </c>
      <c r="Z199" s="6">
        <v>3.443877551020408</v>
      </c>
      <c r="AA199" s="6">
        <v>3.1978862973760931</v>
      </c>
      <c r="AB199" s="6">
        <v>1.0771683673469388</v>
      </c>
      <c r="AC199">
        <v>57.028972303206992</v>
      </c>
      <c r="AD199">
        <v>48</v>
      </c>
      <c r="AE199">
        <v>2</v>
      </c>
      <c r="AF199">
        <v>48</v>
      </c>
      <c r="AG199">
        <v>2.7332361516034985E-2</v>
      </c>
      <c r="AI199">
        <v>48</v>
      </c>
    </row>
    <row r="200" spans="1:35">
      <c r="A200" t="s">
        <v>293</v>
      </c>
      <c r="E200">
        <v>106</v>
      </c>
      <c r="F200" t="s">
        <v>48</v>
      </c>
      <c r="G200" t="s">
        <v>419</v>
      </c>
      <c r="H200">
        <v>163800</v>
      </c>
      <c r="I200">
        <v>5000</v>
      </c>
      <c r="J200">
        <v>4218</v>
      </c>
      <c r="L200">
        <v>681</v>
      </c>
      <c r="M200">
        <v>151415</v>
      </c>
      <c r="N200" t="s">
        <v>419</v>
      </c>
      <c r="P200" t="s">
        <v>419</v>
      </c>
      <c r="Q200">
        <v>15430</v>
      </c>
      <c r="U200" s="6" cm="1">
        <f t="array" ref="U200">Table2[server charge]*copy!AG200/100</f>
        <v>922.12554664723018</v>
      </c>
      <c r="V200" s="6" cm="1">
        <f t="array" ref="V200">Table2[DT roll charge]*copy!AG200/100</f>
        <v>2349.2992551931484</v>
      </c>
      <c r="W200" s="6" cm="1">
        <f t="array" ref="W200">Table2[sms charge]*copy!AG200/100</f>
        <v>2166.9950346209912</v>
      </c>
      <c r="X200" s="6" cm="1">
        <f t="array" ref="X200">Table2[shipment sack]*copy!AG200/100</f>
        <v>2382.1576621720114</v>
      </c>
      <c r="Y200" s="6" cm="1">
        <f t="array" ref="Y200">Table2[tape charge]*copy!AG200/100</f>
        <v>184.42510932944606</v>
      </c>
      <c r="Z200" s="6">
        <v>193.64636479591834</v>
      </c>
      <c r="AA200" s="6">
        <v>179.81448159620993</v>
      </c>
      <c r="AB200" s="6">
        <v>60.568279655612244</v>
      </c>
      <c r="AC200">
        <v>3206.6915884657433</v>
      </c>
      <c r="AD200">
        <v>2371</v>
      </c>
      <c r="AE200">
        <v>356</v>
      </c>
      <c r="AF200">
        <v>2699</v>
      </c>
      <c r="AG200">
        <v>1.5368759110787171</v>
      </c>
      <c r="AI200">
        <v>2771</v>
      </c>
    </row>
    <row r="201" spans="1:35">
      <c r="A201" t="s">
        <v>48</v>
      </c>
      <c r="B201" t="s">
        <v>374</v>
      </c>
      <c r="C201">
        <v>106</v>
      </c>
      <c r="D201">
        <v>39</v>
      </c>
      <c r="E201">
        <v>138</v>
      </c>
      <c r="F201" t="s">
        <v>219</v>
      </c>
      <c r="G201" t="s">
        <v>419</v>
      </c>
      <c r="H201">
        <v>400</v>
      </c>
      <c r="J201" t="s">
        <v>419</v>
      </c>
      <c r="L201">
        <v>400</v>
      </c>
      <c r="M201">
        <v>14925</v>
      </c>
      <c r="N201" t="s">
        <v>419</v>
      </c>
      <c r="P201" t="s">
        <v>419</v>
      </c>
      <c r="Q201" t="s">
        <v>419</v>
      </c>
      <c r="U201" s="6" cm="1">
        <f t="array" ref="U201">Table2[server charge]*copy!AG201/100</f>
        <v>87.805211370262384</v>
      </c>
      <c r="V201" s="6" cm="1">
        <f t="array" ref="V201">Table2[DT roll charge]*copy!AG201/100</f>
        <v>223.70133700801748</v>
      </c>
      <c r="W201" s="6" cm="1">
        <f t="array" ref="W201">Table2[sms charge]*copy!AG201/100</f>
        <v>206.34224672011661</v>
      </c>
      <c r="X201" s="6" cm="1">
        <f t="array" ref="X201">Table2[shipment sack]*copy!AG201/100</f>
        <v>226.83012937317781</v>
      </c>
      <c r="Y201" s="6" cm="1">
        <f t="array" ref="Y201">Table2[tape charge]*copy!AG201/100</f>
        <v>17.561042274052475</v>
      </c>
      <c r="Z201" s="6">
        <v>18.439094387755102</v>
      </c>
      <c r="AA201" s="6">
        <v>17.122016217201164</v>
      </c>
      <c r="AB201" s="6">
        <v>5.7673389668367339</v>
      </c>
      <c r="AC201">
        <v>305.3426225400874</v>
      </c>
      <c r="AD201">
        <v>210</v>
      </c>
      <c r="AE201">
        <v>49</v>
      </c>
      <c r="AF201">
        <v>257</v>
      </c>
      <c r="AG201">
        <v>0.1463420189504373</v>
      </c>
      <c r="AI201">
        <v>260.5</v>
      </c>
    </row>
    <row r="202" spans="1:35">
      <c r="A202" t="s">
        <v>293</v>
      </c>
      <c r="E202">
        <v>108</v>
      </c>
      <c r="F202" t="s">
        <v>49</v>
      </c>
      <c r="G202" t="s">
        <v>422</v>
      </c>
      <c r="H202">
        <v>86235</v>
      </c>
      <c r="I202">
        <v>3200</v>
      </c>
      <c r="J202">
        <v>300</v>
      </c>
      <c r="L202">
        <v>800</v>
      </c>
      <c r="M202">
        <v>54810</v>
      </c>
      <c r="N202">
        <v>450</v>
      </c>
      <c r="P202" t="s">
        <v>419</v>
      </c>
      <c r="Q202">
        <v>6950</v>
      </c>
      <c r="S202" cm="1">
        <f t="array" ref="S202">Table2[vehicle expense]*copy!AH202/100</f>
        <v>1576.5498496692724</v>
      </c>
      <c r="T202" cm="1">
        <f t="array" ref="T202">Table2[fuel expense]*copy!AH202/100</f>
        <v>14258.713980757666</v>
      </c>
      <c r="U202" s="6" cm="1">
        <f t="array" ref="U202">Table2[server charge]*copy!AG202/100</f>
        <v>294.16454081632651</v>
      </c>
      <c r="V202" s="6" cm="1">
        <f t="array" ref="V202">Table2[DT roll charge]*copy!AG202/100</f>
        <v>749.44300063775506</v>
      </c>
      <c r="W202" s="6" cm="1">
        <f t="array" ref="W202">Table2[sms charge]*copy!AG202/100</f>
        <v>691.28667091836735</v>
      </c>
      <c r="X202" s="6" cm="1">
        <f t="array" ref="X202">Table2[shipment sack]*copy!AG202/100</f>
        <v>759.92506377551024</v>
      </c>
      <c r="Y202" s="6" cm="1">
        <f t="array" ref="Y202">Table2[tape charge]*copy!AG202/100</f>
        <v>58.832908163265301</v>
      </c>
      <c r="Z202" s="6">
        <v>61.774553571428569</v>
      </c>
      <c r="AA202" s="6">
        <v>57.362085459183675</v>
      </c>
      <c r="AB202" s="6">
        <v>19.321707589285712</v>
      </c>
      <c r="AC202">
        <v>1022.9571906887754</v>
      </c>
      <c r="AD202">
        <v>769</v>
      </c>
      <c r="AE202">
        <v>91</v>
      </c>
      <c r="AF202">
        <v>861</v>
      </c>
      <c r="AG202">
        <v>0.49027423469387754</v>
      </c>
      <c r="AH202">
        <v>0.86289837642814193</v>
      </c>
      <c r="AI202">
        <v>899.5</v>
      </c>
    </row>
    <row r="203" spans="1:35">
      <c r="A203" t="s">
        <v>49</v>
      </c>
      <c r="B203" t="s">
        <v>374</v>
      </c>
      <c r="C203">
        <v>108</v>
      </c>
      <c r="D203">
        <v>41</v>
      </c>
      <c r="E203">
        <v>126</v>
      </c>
      <c r="F203" t="s">
        <v>220</v>
      </c>
      <c r="G203" t="s">
        <v>422</v>
      </c>
      <c r="J203" t="s">
        <v>419</v>
      </c>
      <c r="M203">
        <v>14830</v>
      </c>
      <c r="N203" t="s">
        <v>419</v>
      </c>
      <c r="P203" t="s">
        <v>419</v>
      </c>
      <c r="Q203" t="s">
        <v>419</v>
      </c>
      <c r="S203" cm="1">
        <f t="array" ref="S203">Table2[vehicle expense]*copy!AH203/100</f>
        <v>422.97678893565848</v>
      </c>
      <c r="T203" cm="1">
        <f t="array" ref="T203">Table2[fuel expense]*copy!AH203/100</f>
        <v>3825.508628983765</v>
      </c>
      <c r="U203" s="6" cm="1">
        <f t="array" ref="U203">Table2[server charge]*copy!AG203/100</f>
        <v>78.92219387755101</v>
      </c>
      <c r="V203" s="6" cm="1">
        <f t="array" ref="V203">Table2[DT roll charge]*copy!AG203/100</f>
        <v>201.07007334183672</v>
      </c>
      <c r="W203" s="6" cm="1">
        <f t="array" ref="W203">Table2[sms charge]*copy!AG203/100</f>
        <v>185.46715561224485</v>
      </c>
      <c r="X203" s="6" cm="1">
        <f t="array" ref="X203">Table2[shipment sack]*copy!AG203/100</f>
        <v>203.88233418367344</v>
      </c>
      <c r="Y203" s="6" cm="1">
        <f t="array" ref="Y203">Table2[tape charge]*copy!AG203/100</f>
        <v>15.784438775510203</v>
      </c>
      <c r="Z203" s="6">
        <v>16.573660714285712</v>
      </c>
      <c r="AA203" s="6">
        <v>15.389827806122447</v>
      </c>
      <c r="AB203" s="6">
        <v>5.1838727678571423</v>
      </c>
      <c r="AC203">
        <v>274.45192920918367</v>
      </c>
      <c r="AD203">
        <v>202</v>
      </c>
      <c r="AE203">
        <v>36</v>
      </c>
      <c r="AF203">
        <v>231</v>
      </c>
      <c r="AG203">
        <v>0.13153698979591835</v>
      </c>
      <c r="AH203">
        <v>0.23150932050511128</v>
      </c>
      <c r="AI203">
        <v>233</v>
      </c>
    </row>
    <row r="204" spans="1:35">
      <c r="B204" t="s">
        <v>374</v>
      </c>
      <c r="D204">
        <v>41</v>
      </c>
      <c r="E204">
        <v>250</v>
      </c>
      <c r="F204" t="s">
        <v>221</v>
      </c>
      <c r="G204" t="s">
        <v>422</v>
      </c>
      <c r="J204" t="s">
        <v>419</v>
      </c>
      <c r="M204">
        <v>6765</v>
      </c>
      <c r="N204">
        <v>2750</v>
      </c>
      <c r="P204" t="s">
        <v>419</v>
      </c>
      <c r="Q204" t="s">
        <v>419</v>
      </c>
      <c r="S204" cm="1">
        <f t="array" ref="S204">Table2[vehicle expense]*copy!AH204/100</f>
        <v>190.43110843856485</v>
      </c>
      <c r="T204" cm="1">
        <f t="array" ref="T204">Table2[fuel expense]*copy!AH204/100</f>
        <v>1722.3069152134694</v>
      </c>
      <c r="U204" s="6" cm="1">
        <f t="array" ref="U204">Table2[server charge]*copy!AG204/100</f>
        <v>35.532069970845484</v>
      </c>
      <c r="V204" s="6" cm="1">
        <f t="array" ref="V204">Table2[DT roll charge]*copy!AG204/100</f>
        <v>90.525054664723029</v>
      </c>
      <c r="W204" s="6" cm="1">
        <f t="array" ref="W204">Table2[sms charge]*copy!AG204/100</f>
        <v>83.500364431486886</v>
      </c>
      <c r="X204" s="6" cm="1">
        <f t="array" ref="X204">Table2[shipment sack]*copy!AG204/100</f>
        <v>91.791180758017489</v>
      </c>
      <c r="Y204" s="6" cm="1">
        <f t="array" ref="Y204">Table2[tape charge]*copy!AG204/100</f>
        <v>7.1064139941690962</v>
      </c>
      <c r="Z204" s="6">
        <v>7.4617346938775508</v>
      </c>
      <c r="AA204" s="6">
        <v>6.9287536443148694</v>
      </c>
      <c r="AB204" s="6">
        <v>2.3338647959183674</v>
      </c>
      <c r="AC204">
        <v>123.56277332361516</v>
      </c>
      <c r="AD204">
        <v>91</v>
      </c>
      <c r="AE204">
        <v>15</v>
      </c>
      <c r="AF204">
        <v>104</v>
      </c>
      <c r="AG204">
        <v>5.9220116618075802E-2</v>
      </c>
      <c r="AH204">
        <v>0.10422930446983363</v>
      </c>
      <c r="AI204">
        <v>113</v>
      </c>
    </row>
    <row r="205" spans="1:35">
      <c r="A205" t="s">
        <v>293</v>
      </c>
      <c r="E205">
        <v>111</v>
      </c>
      <c r="F205" t="s">
        <v>50</v>
      </c>
      <c r="G205" t="s">
        <v>422</v>
      </c>
      <c r="H205">
        <v>86076</v>
      </c>
      <c r="I205">
        <v>7500</v>
      </c>
      <c r="J205">
        <v>690</v>
      </c>
      <c r="M205">
        <v>47175</v>
      </c>
      <c r="N205" t="s">
        <v>419</v>
      </c>
      <c r="P205" t="s">
        <v>419</v>
      </c>
      <c r="Q205">
        <v>400</v>
      </c>
      <c r="S205" cm="1">
        <f t="array" ref="S205">Table2[vehicle expense]*copy!AH205/100</f>
        <v>1470.3478853477652</v>
      </c>
      <c r="T205" cm="1">
        <f t="array" ref="T205">Table2[fuel expense]*copy!AH205/100</f>
        <v>13298.196662657845</v>
      </c>
      <c r="U205" s="6" cm="1">
        <f t="array" ref="U205">Table2[server charge]*copy!AG205/100</f>
        <v>274.34857871720118</v>
      </c>
      <c r="V205" s="6" cm="1">
        <f t="array" ref="V205">Table2[DT roll charge]*copy!AG205/100</f>
        <v>698.95787399781341</v>
      </c>
      <c r="W205" s="6" cm="1">
        <f t="array" ref="W205">Table2[sms charge]*copy!AG205/100</f>
        <v>644.71915998542272</v>
      </c>
      <c r="X205" s="6" cm="1">
        <f t="array" ref="X205">Table2[shipment sack]*copy!AG205/100</f>
        <v>708.73382835276959</v>
      </c>
      <c r="Y205" s="6" cm="1">
        <f t="array" ref="Y205">Table2[tape charge]*copy!AG205/100</f>
        <v>54.869715743440238</v>
      </c>
      <c r="Z205" s="6">
        <v>57.613201530612251</v>
      </c>
      <c r="AA205" s="6">
        <v>53.497972849854229</v>
      </c>
      <c r="AB205" s="6">
        <v>18.020129145408163</v>
      </c>
      <c r="AC205">
        <v>954.04718248906704</v>
      </c>
      <c r="AD205">
        <v>770</v>
      </c>
      <c r="AE205">
        <v>49</v>
      </c>
      <c r="AF205">
        <v>803</v>
      </c>
      <c r="AG205">
        <v>0.45724763119533529</v>
      </c>
      <c r="AH205">
        <v>0.80477049508919618</v>
      </c>
      <c r="AI205">
        <v>827</v>
      </c>
    </row>
    <row r="206" spans="1:35">
      <c r="A206" t="s">
        <v>50</v>
      </c>
      <c r="B206" t="s">
        <v>374</v>
      </c>
      <c r="C206">
        <v>111</v>
      </c>
      <c r="D206">
        <v>91</v>
      </c>
      <c r="E206">
        <v>320</v>
      </c>
      <c r="F206" t="s">
        <v>222</v>
      </c>
      <c r="G206" t="s">
        <v>422</v>
      </c>
      <c r="J206" t="s">
        <v>419</v>
      </c>
      <c r="M206">
        <v>2310</v>
      </c>
      <c r="N206" t="s">
        <v>419</v>
      </c>
      <c r="P206" t="s">
        <v>419</v>
      </c>
      <c r="Q206" t="s">
        <v>419</v>
      </c>
      <c r="S206" cm="1">
        <f t="array" ref="S206">Table2[vehicle expense]*copy!AH206/100</f>
        <v>69.580597314090994</v>
      </c>
      <c r="T206" cm="1">
        <f t="array" ref="T206">Table2[fuel expense]*copy!AH206/100</f>
        <v>629.30444978953699</v>
      </c>
      <c r="U206" s="6" cm="1">
        <f t="array" ref="U206">Table2[server charge]*copy!AG206/100</f>
        <v>12.982871720116618</v>
      </c>
      <c r="V206" s="6" cm="1">
        <f t="array" ref="V206">Table2[DT roll charge]*copy!AG206/100</f>
        <v>33.076462281341108</v>
      </c>
      <c r="W206" s="6" cm="1">
        <f t="array" ref="W206">Table2[sms charge]*copy!AG206/100</f>
        <v>30.509748542274057</v>
      </c>
      <c r="X206" s="6" cm="1">
        <f t="array" ref="X206">Table2[shipment sack]*copy!AG206/100</f>
        <v>33.539085276967931</v>
      </c>
      <c r="Y206" s="6" cm="1">
        <f t="array" ref="Y206">Table2[tape charge]*copy!AG206/100</f>
        <v>2.596574344023324</v>
      </c>
      <c r="Z206" s="6">
        <v>2.7264030612244898</v>
      </c>
      <c r="AA206" s="6">
        <v>2.5316599854227406</v>
      </c>
      <c r="AB206" s="6">
        <v>0.8527582908163267</v>
      </c>
      <c r="AC206">
        <v>45.14793640670554</v>
      </c>
      <c r="AD206">
        <v>38</v>
      </c>
      <c r="AE206">
        <v>3</v>
      </c>
      <c r="AF206">
        <v>38</v>
      </c>
      <c r="AG206">
        <v>2.1638119533527699E-2</v>
      </c>
      <c r="AH206">
        <v>3.8083784325516137E-2</v>
      </c>
      <c r="AI206">
        <v>38</v>
      </c>
    </row>
    <row r="207" spans="1:35">
      <c r="B207" t="s">
        <v>374</v>
      </c>
      <c r="D207">
        <v>91</v>
      </c>
      <c r="E207">
        <v>258</v>
      </c>
      <c r="F207" t="s">
        <v>223</v>
      </c>
      <c r="G207" t="s">
        <v>422</v>
      </c>
      <c r="J207" t="s">
        <v>419</v>
      </c>
      <c r="M207">
        <v>10670</v>
      </c>
      <c r="N207" t="s">
        <v>419</v>
      </c>
      <c r="P207" t="s">
        <v>419</v>
      </c>
      <c r="Q207" t="s">
        <v>419</v>
      </c>
      <c r="S207" cm="1">
        <f t="array" ref="S207">Table2[vehicle expense]*copy!AH207/100</f>
        <v>311.2816195630387</v>
      </c>
      <c r="T207" cm="1">
        <f t="array" ref="T207">Table2[fuel expense]*copy!AH207/100</f>
        <v>2815.3093806374027</v>
      </c>
      <c r="U207" s="6" cm="1">
        <f t="array" ref="U207">Table2[server charge]*copy!AG207/100</f>
        <v>58.081268221574348</v>
      </c>
      <c r="V207" s="6" cm="1">
        <f t="array" ref="V207">Table2[DT roll charge]*copy!AG207/100</f>
        <v>147.97364704810497</v>
      </c>
      <c r="W207" s="6" cm="1">
        <f t="array" ref="W207">Table2[sms charge]*copy!AG207/100</f>
        <v>136.49098032069972</v>
      </c>
      <c r="X207" s="6" cm="1">
        <f t="array" ref="X207">Table2[shipment sack]*copy!AG207/100</f>
        <v>150.04327623906707</v>
      </c>
      <c r="Y207" s="6" cm="1">
        <f t="array" ref="Y207">Table2[tape charge]*copy!AG207/100</f>
        <v>11.61625364431487</v>
      </c>
      <c r="Z207" s="6">
        <v>12.197066326530612</v>
      </c>
      <c r="AA207" s="6">
        <v>11.325847303206997</v>
      </c>
      <c r="AB207" s="6">
        <v>3.8149713010204085</v>
      </c>
      <c r="AC207">
        <v>201.9776102405248</v>
      </c>
      <c r="AD207">
        <v>160</v>
      </c>
      <c r="AE207">
        <v>12</v>
      </c>
      <c r="AF207">
        <v>170</v>
      </c>
      <c r="AG207">
        <v>9.6802113702623913E-2</v>
      </c>
      <c r="AH207">
        <v>0.17037482461415115</v>
      </c>
      <c r="AI207">
        <v>174</v>
      </c>
    </row>
    <row r="208" spans="1:35">
      <c r="B208" t="s">
        <v>374</v>
      </c>
      <c r="D208">
        <v>91</v>
      </c>
      <c r="E208">
        <v>194</v>
      </c>
      <c r="F208" t="s">
        <v>111</v>
      </c>
      <c r="G208" t="s">
        <v>422</v>
      </c>
      <c r="J208" t="s">
        <v>419</v>
      </c>
      <c r="M208">
        <v>2380</v>
      </c>
      <c r="N208" t="s">
        <v>419</v>
      </c>
      <c r="P208" t="s">
        <v>419</v>
      </c>
      <c r="Q208" t="s">
        <v>419</v>
      </c>
      <c r="S208" cm="1">
        <f t="array" ref="S208">Table2[vehicle expense]*copy!AH208/100</f>
        <v>80.567007416315903</v>
      </c>
      <c r="T208" cm="1">
        <f t="array" ref="T208">Table2[fuel expense]*copy!AH208/100</f>
        <v>728.66831028262186</v>
      </c>
      <c r="U208" s="6" cm="1">
        <f t="array" ref="U208">Table2[server charge]*copy!AG208/100</f>
        <v>15.032798833819241</v>
      </c>
      <c r="V208" s="6" cm="1">
        <f t="array" ref="V208">Table2[DT roll charge]*copy!AG208/100</f>
        <v>38.299061588921283</v>
      </c>
      <c r="W208" s="6" cm="1">
        <f t="array" ref="W208">Table2[sms charge]*copy!AG208/100</f>
        <v>35.327077259475217</v>
      </c>
      <c r="X208" s="6" cm="1">
        <f t="array" ref="X208">Table2[shipment sack]*copy!AG208/100</f>
        <v>38.834730320699705</v>
      </c>
      <c r="Y208" s="6" cm="1">
        <f t="array" ref="Y208">Table2[tape charge]*copy!AG208/100</f>
        <v>3.0065597667638486</v>
      </c>
      <c r="Z208" s="6">
        <v>3.1568877551020411</v>
      </c>
      <c r="AA208" s="6">
        <v>2.9313957725947524</v>
      </c>
      <c r="AB208" s="6">
        <v>0.98740433673469385</v>
      </c>
      <c r="AC208">
        <v>52.276557944606409</v>
      </c>
      <c r="AD208">
        <v>36</v>
      </c>
      <c r="AE208">
        <v>11</v>
      </c>
      <c r="AF208">
        <v>44</v>
      </c>
      <c r="AG208">
        <v>2.5054664723032069E-2</v>
      </c>
      <c r="AH208">
        <v>4.4097013429545001E-2</v>
      </c>
      <c r="AI208">
        <v>44</v>
      </c>
    </row>
    <row r="209" spans="1:35">
      <c r="B209" t="s">
        <v>374</v>
      </c>
      <c r="D209">
        <v>91</v>
      </c>
      <c r="E209">
        <v>251</v>
      </c>
      <c r="F209" t="s">
        <v>224</v>
      </c>
      <c r="G209" t="s">
        <v>422</v>
      </c>
      <c r="J209" t="s">
        <v>419</v>
      </c>
      <c r="M209">
        <v>8320</v>
      </c>
      <c r="N209" t="s">
        <v>419</v>
      </c>
      <c r="P209" t="s">
        <v>419</v>
      </c>
      <c r="Q209" t="s">
        <v>419</v>
      </c>
      <c r="S209" cm="1">
        <f t="array" ref="S209">Table2[vehicle expense]*copy!AH209/100</f>
        <v>261.84277410302661</v>
      </c>
      <c r="T209" cm="1">
        <f t="array" ref="T209">Table2[fuel expense]*copy!AH209/100</f>
        <v>2368.1720084185208</v>
      </c>
      <c r="U209" s="6" cm="1">
        <f t="array" ref="U209">Table2[server charge]*copy!AG209/100</f>
        <v>48.856596209912539</v>
      </c>
      <c r="V209" s="6" cm="1">
        <f t="array" ref="V209">Table2[DT roll charge]*copy!AG209/100</f>
        <v>124.47195016399417</v>
      </c>
      <c r="W209" s="6" cm="1">
        <f t="array" ref="W209">Table2[sms charge]*copy!AG209/100</f>
        <v>114.81300109329446</v>
      </c>
      <c r="X209" s="6" cm="1">
        <f t="array" ref="X209">Table2[shipment sack]*copy!AG209/100</f>
        <v>126.21287354227405</v>
      </c>
      <c r="Y209" s="6" cm="1">
        <f t="array" ref="Y209">Table2[tape charge]*copy!AG209/100</f>
        <v>9.771319241982507</v>
      </c>
      <c r="Z209" s="6">
        <v>10.259885204081634</v>
      </c>
      <c r="AA209" s="6">
        <v>9.5270362609329453</v>
      </c>
      <c r="AB209" s="6">
        <v>3.2090640943877555</v>
      </c>
      <c r="AC209">
        <v>169.89881331997083</v>
      </c>
      <c r="AD209">
        <v>132</v>
      </c>
      <c r="AE209">
        <v>18</v>
      </c>
      <c r="AF209">
        <v>143</v>
      </c>
      <c r="AG209">
        <v>8.1427660349854228E-2</v>
      </c>
      <c r="AH209">
        <v>0.14331529364602125</v>
      </c>
      <c r="AI209">
        <v>145.5</v>
      </c>
    </row>
    <row r="210" spans="1:35">
      <c r="B210" t="s">
        <v>374</v>
      </c>
      <c r="D210">
        <v>91</v>
      </c>
      <c r="E210">
        <v>323</v>
      </c>
      <c r="F210" t="s">
        <v>225</v>
      </c>
      <c r="G210" t="s">
        <v>422</v>
      </c>
      <c r="J210" t="s">
        <v>419</v>
      </c>
      <c r="M210">
        <v>14870</v>
      </c>
      <c r="N210" t="s">
        <v>419</v>
      </c>
      <c r="P210" t="s">
        <v>419</v>
      </c>
      <c r="Q210" t="s">
        <v>419</v>
      </c>
      <c r="S210" cm="1">
        <f t="array" ref="S210">Table2[vehicle expense]*copy!AH210/100</f>
        <v>424.80785728602928</v>
      </c>
      <c r="T210" cm="1">
        <f t="array" ref="T210">Table2[fuel expense]*copy!AH210/100</f>
        <v>3842.0692723992779</v>
      </c>
      <c r="U210" s="6" cm="1">
        <f t="array" ref="U210">Table2[server charge]*copy!AG210/100</f>
        <v>79.263848396501459</v>
      </c>
      <c r="V210" s="6" cm="1">
        <f t="array" ref="V210">Table2[DT roll charge]*copy!AG210/100</f>
        <v>201.94050655976676</v>
      </c>
      <c r="W210" s="6" cm="1">
        <f t="array" ref="W210">Table2[sms charge]*copy!AG210/100</f>
        <v>186.27004373177843</v>
      </c>
      <c r="X210" s="6" cm="1">
        <f t="array" ref="X210">Table2[shipment sack]*copy!AG210/100</f>
        <v>204.76494169096208</v>
      </c>
      <c r="Y210" s="6" cm="1">
        <f t="array" ref="Y210">Table2[tape charge]*copy!AG210/100</f>
        <v>15.852769679300291</v>
      </c>
      <c r="Z210" s="6">
        <v>16.645408163265305</v>
      </c>
      <c r="AA210" s="6">
        <v>15.456450437317782</v>
      </c>
      <c r="AB210" s="6">
        <v>5.2063137755102034</v>
      </c>
      <c r="AC210">
        <v>275.64003279883377</v>
      </c>
      <c r="AD210">
        <v>209</v>
      </c>
      <c r="AE210">
        <v>10</v>
      </c>
      <c r="AF210">
        <v>232</v>
      </c>
      <c r="AG210">
        <v>0.13210641399416909</v>
      </c>
      <c r="AH210">
        <v>0.23251152535578271</v>
      </c>
      <c r="AI210">
        <v>236</v>
      </c>
    </row>
    <row r="211" spans="1:35">
      <c r="A211" t="s">
        <v>293</v>
      </c>
      <c r="E211">
        <v>112</v>
      </c>
      <c r="F211" t="s">
        <v>51</v>
      </c>
      <c r="G211" t="s">
        <v>422</v>
      </c>
      <c r="H211">
        <v>76750</v>
      </c>
      <c r="I211">
        <v>3500</v>
      </c>
      <c r="J211">
        <v>800</v>
      </c>
      <c r="L211">
        <v>681</v>
      </c>
      <c r="M211">
        <v>38040</v>
      </c>
      <c r="N211">
        <v>1287.5</v>
      </c>
      <c r="P211" t="s">
        <v>419</v>
      </c>
      <c r="Q211">
        <v>8710</v>
      </c>
      <c r="S211" cm="1">
        <f t="array" ref="S211">Table2[vehicle expense]*copy!AH211/100</f>
        <v>1312.8760072158748</v>
      </c>
      <c r="T211" cm="1">
        <f t="array" ref="T211">Table2[fuel expense]*copy!AH211/100</f>
        <v>11873.981328923632</v>
      </c>
      <c r="U211" s="6" cm="1">
        <f t="array" ref="U211">Table2[server charge]*copy!AG211/100</f>
        <v>244.96629008746356</v>
      </c>
      <c r="V211" s="6" cm="1">
        <f t="array" ref="V211">Table2[DT roll charge]*copy!AG211/100</f>
        <v>624.10061725583091</v>
      </c>
      <c r="W211" s="6" cm="1">
        <f t="array" ref="W211">Table2[sms charge]*copy!AG211/100</f>
        <v>575.6707817055393</v>
      </c>
      <c r="X211" s="6" cm="1">
        <f t="array" ref="X211">Table2[shipment sack]*copy!AG211/100</f>
        <v>632.8295827259476</v>
      </c>
      <c r="Y211" s="6" cm="1">
        <f t="array" ref="Y211">Table2[tape charge]*copy!AG211/100</f>
        <v>48.993258017492707</v>
      </c>
      <c r="Z211" s="6">
        <v>51.442920918367342</v>
      </c>
      <c r="AA211" s="6">
        <v>47.768426567055393</v>
      </c>
      <c r="AB211" s="6">
        <v>16.090202487244898</v>
      </c>
      <c r="AC211">
        <v>851.87027377915456</v>
      </c>
      <c r="AD211">
        <v>600</v>
      </c>
      <c r="AE211">
        <v>143</v>
      </c>
      <c r="AF211">
        <v>717</v>
      </c>
      <c r="AG211">
        <v>0.40827715014577259</v>
      </c>
      <c r="AH211">
        <v>0.7185808779314492</v>
      </c>
      <c r="AI211">
        <v>751</v>
      </c>
    </row>
    <row r="212" spans="1:35">
      <c r="A212" t="s">
        <v>51</v>
      </c>
      <c r="B212" t="s">
        <v>374</v>
      </c>
      <c r="C212">
        <v>112</v>
      </c>
      <c r="D212">
        <v>54</v>
      </c>
      <c r="E212">
        <v>141</v>
      </c>
      <c r="F212" t="s">
        <v>226</v>
      </c>
      <c r="G212" t="s">
        <v>419</v>
      </c>
      <c r="H212">
        <v>14880</v>
      </c>
      <c r="I212">
        <v>3066</v>
      </c>
      <c r="J212" t="s">
        <v>419</v>
      </c>
      <c r="L212">
        <v>500</v>
      </c>
      <c r="M212">
        <v>37700</v>
      </c>
      <c r="N212" t="s">
        <v>419</v>
      </c>
      <c r="P212" t="s">
        <v>419</v>
      </c>
      <c r="Q212" t="s">
        <v>419</v>
      </c>
      <c r="U212" s="6" cm="1">
        <f t="array" ref="U212">Table2[server charge]*copy!AG212/100</f>
        <v>167.06905976676387</v>
      </c>
      <c r="V212" s="6" cm="1">
        <f t="array" ref="V212">Table2[DT roll charge]*copy!AG212/100</f>
        <v>425.64184356778424</v>
      </c>
      <c r="W212" s="6" cm="1">
        <f t="array" ref="W212">Table2[sms charge]*copy!AG212/100</f>
        <v>392.61229045189503</v>
      </c>
      <c r="X212" s="6" cm="1">
        <f t="array" ref="X212">Table2[shipment sack]*copy!AG212/100</f>
        <v>431.59507106413992</v>
      </c>
      <c r="Y212" s="6" cm="1">
        <f t="array" ref="Y212">Table2[tape charge]*copy!AG212/100</f>
        <v>33.41381195335277</v>
      </c>
      <c r="Z212" s="6">
        <v>35.084502551020407</v>
      </c>
      <c r="AA212" s="6">
        <v>32.578466654518955</v>
      </c>
      <c r="AB212" s="6">
        <v>10.973652742346939</v>
      </c>
      <c r="AC212">
        <v>580.98265533892129</v>
      </c>
      <c r="AD212">
        <v>386</v>
      </c>
      <c r="AE212">
        <v>110</v>
      </c>
      <c r="AF212">
        <v>489</v>
      </c>
      <c r="AG212">
        <v>0.27844843294460642</v>
      </c>
      <c r="AI212">
        <v>503</v>
      </c>
    </row>
    <row r="213" spans="1:35">
      <c r="B213" t="s">
        <v>374</v>
      </c>
      <c r="D213">
        <v>54</v>
      </c>
      <c r="E213">
        <v>113</v>
      </c>
      <c r="F213" t="s">
        <v>227</v>
      </c>
      <c r="G213" t="s">
        <v>422</v>
      </c>
      <c r="H213">
        <v>60650</v>
      </c>
      <c r="J213" t="s">
        <v>419</v>
      </c>
      <c r="M213">
        <v>25260</v>
      </c>
      <c r="N213">
        <v>750</v>
      </c>
      <c r="P213" t="s">
        <v>419</v>
      </c>
      <c r="Q213" t="s">
        <v>419</v>
      </c>
      <c r="S213" cm="1">
        <f t="array" ref="S213">Table2[vehicle expense]*copy!AH213/100</f>
        <v>844.1225095209461</v>
      </c>
      <c r="T213" cm="1">
        <f t="array" ref="T213">Table2[fuel expense]*copy!AH213/100</f>
        <v>7634.4566145520148</v>
      </c>
      <c r="U213" s="6" cm="1">
        <f t="array" ref="U213">Table2[server charge]*copy!AG213/100</f>
        <v>157.50273323615161</v>
      </c>
      <c r="V213" s="6" cm="1">
        <f t="array" ref="V213">Table2[DT roll charge]*copy!AG213/100</f>
        <v>401.26971346574351</v>
      </c>
      <c r="W213" s="6" cm="1">
        <f t="array" ref="W213">Table2[sms charge]*copy!AG213/100</f>
        <v>370.13142310495624</v>
      </c>
      <c r="X213" s="6" cm="1">
        <f t="array" ref="X213">Table2[shipment sack]*copy!AG213/100</f>
        <v>406.88206086005835</v>
      </c>
      <c r="Y213" s="6" cm="1">
        <f t="array" ref="Y213">Table2[tape charge]*copy!AG213/100</f>
        <v>31.500546647230323</v>
      </c>
      <c r="Z213" s="6">
        <v>33.075573979591837</v>
      </c>
      <c r="AA213" s="6">
        <v>30.713032981049565</v>
      </c>
      <c r="AB213" s="6">
        <v>10.345304528061227</v>
      </c>
      <c r="AC213">
        <v>547.71575482871731</v>
      </c>
      <c r="AD213">
        <v>402</v>
      </c>
      <c r="AE213">
        <v>102</v>
      </c>
      <c r="AF213">
        <v>461</v>
      </c>
      <c r="AG213">
        <v>0.26250455539358603</v>
      </c>
      <c r="AH213">
        <v>0.46201643615955101</v>
      </c>
      <c r="AI213">
        <v>497</v>
      </c>
    </row>
    <row r="214" spans="1:35">
      <c r="B214" t="s">
        <v>374</v>
      </c>
      <c r="D214">
        <v>54</v>
      </c>
      <c r="E214">
        <v>326</v>
      </c>
      <c r="F214" t="s">
        <v>228</v>
      </c>
      <c r="G214" t="s">
        <v>422</v>
      </c>
      <c r="J214" t="s">
        <v>419</v>
      </c>
      <c r="M214">
        <v>4100</v>
      </c>
      <c r="N214" t="s">
        <v>419</v>
      </c>
      <c r="P214" t="s">
        <v>419</v>
      </c>
      <c r="Q214" t="s">
        <v>419</v>
      </c>
      <c r="S214" cm="1">
        <f t="array" ref="S214">Table2[vehicle expense]*copy!AH214/100</f>
        <v>113.52623772299057</v>
      </c>
      <c r="T214" cm="1">
        <f t="array" ref="T214">Table2[fuel expense]*copy!AH214/100</f>
        <v>1026.7598917618761</v>
      </c>
      <c r="U214" s="6" cm="1">
        <f t="array" ref="U214">Table2[server charge]*copy!AG214/100</f>
        <v>21.182580174927111</v>
      </c>
      <c r="V214" s="6" cm="1">
        <f t="array" ref="V214">Table2[DT roll charge]*copy!AG214/100</f>
        <v>53.966859511661802</v>
      </c>
      <c r="W214" s="6" cm="1">
        <f t="array" ref="W214">Table2[sms charge]*copy!AG214/100</f>
        <v>49.779063411078717</v>
      </c>
      <c r="X214" s="6" cm="1">
        <f t="array" ref="X214">Table2[shipment sack]*copy!AG214/100</f>
        <v>54.721665451895042</v>
      </c>
      <c r="Y214" s="6" cm="1">
        <f t="array" ref="Y214">Table2[tape charge]*copy!AG214/100</f>
        <v>4.2365160349854225</v>
      </c>
      <c r="Z214" s="6">
        <v>4.4483418367346932</v>
      </c>
      <c r="AA214" s="6">
        <v>4.1306031341107872</v>
      </c>
      <c r="AB214" s="6">
        <v>1.3913424744897958</v>
      </c>
      <c r="AC214">
        <v>73.662422558309032</v>
      </c>
      <c r="AD214">
        <v>51</v>
      </c>
      <c r="AE214">
        <v>11</v>
      </c>
      <c r="AF214">
        <v>62</v>
      </c>
      <c r="AG214">
        <v>3.5304300291545188E-2</v>
      </c>
      <c r="AH214">
        <v>6.2136700741631586E-2</v>
      </c>
      <c r="AI214">
        <v>63</v>
      </c>
    </row>
    <row r="215" spans="1:35">
      <c r="A215" t="s">
        <v>293</v>
      </c>
      <c r="E215">
        <v>114</v>
      </c>
      <c r="F215" t="s">
        <v>52</v>
      </c>
      <c r="G215" t="s">
        <v>419</v>
      </c>
      <c r="H215">
        <v>94600</v>
      </c>
      <c r="I215">
        <v>6000</v>
      </c>
      <c r="J215">
        <v>396</v>
      </c>
      <c r="L215">
        <v>400</v>
      </c>
      <c r="M215">
        <v>29775</v>
      </c>
      <c r="N215">
        <v>3850</v>
      </c>
      <c r="P215" t="s">
        <v>419</v>
      </c>
      <c r="Q215">
        <v>4500</v>
      </c>
      <c r="U215" s="6" cm="1">
        <f t="array" ref="U215">Table2[server charge]*copy!AG215/100</f>
        <v>211.4841472303207</v>
      </c>
      <c r="V215" s="6" cm="1">
        <f t="array" ref="V215">Table2[DT roll charge]*copy!AG215/100</f>
        <v>538.79816189868814</v>
      </c>
      <c r="W215" s="6" cm="1">
        <f t="array" ref="W215">Table2[sms charge]*copy!AG215/100</f>
        <v>496.98774599125369</v>
      </c>
      <c r="X215" s="6" cm="1">
        <f t="array" ref="X215">Table2[shipment sack]*copy!AG215/100</f>
        <v>546.33404701166182</v>
      </c>
      <c r="Y215" s="6" cm="1">
        <f t="array" ref="Y215">Table2[tape charge]*copy!AG215/100</f>
        <v>42.296829446064137</v>
      </c>
      <c r="Z215" s="6">
        <v>44.411670918367356</v>
      </c>
      <c r="AA215" s="6">
        <v>41.239408709912539</v>
      </c>
      <c r="AB215" s="6">
        <v>13.890983737244898</v>
      </c>
      <c r="AC215">
        <v>735.43612199344034</v>
      </c>
      <c r="AD215">
        <v>445</v>
      </c>
      <c r="AE215">
        <v>176</v>
      </c>
      <c r="AF215">
        <v>619</v>
      </c>
      <c r="AG215">
        <v>0.3524735787172012</v>
      </c>
      <c r="AI215">
        <v>644.5</v>
      </c>
    </row>
    <row r="216" spans="1:35">
      <c r="A216" t="s">
        <v>52</v>
      </c>
      <c r="B216" t="s">
        <v>374</v>
      </c>
      <c r="C216">
        <v>114</v>
      </c>
      <c r="D216">
        <v>51</v>
      </c>
      <c r="E216">
        <v>249</v>
      </c>
      <c r="F216" t="s">
        <v>229</v>
      </c>
      <c r="G216" t="s">
        <v>419</v>
      </c>
      <c r="H216">
        <v>8190</v>
      </c>
      <c r="J216">
        <v>352</v>
      </c>
      <c r="L216">
        <v>400</v>
      </c>
      <c r="M216">
        <v>27850</v>
      </c>
      <c r="N216">
        <v>500</v>
      </c>
      <c r="P216" t="s">
        <v>419</v>
      </c>
      <c r="Q216" t="s">
        <v>419</v>
      </c>
      <c r="U216" s="6" cm="1">
        <f t="array" ref="U216">Table2[server charge]*copy!AG216/100</f>
        <v>191.66818513119534</v>
      </c>
      <c r="V216" s="6" cm="1">
        <f t="array" ref="V216">Table2[DT roll charge]*copy!AG216/100</f>
        <v>488.31303525874637</v>
      </c>
      <c r="W216" s="6" cm="1">
        <f t="array" ref="W216">Table2[sms charge]*copy!AG216/100</f>
        <v>450.42023505830906</v>
      </c>
      <c r="X216" s="6" cm="1">
        <f t="array" ref="X216">Table2[shipment sack]*copy!AG216/100</f>
        <v>495.14281158892123</v>
      </c>
      <c r="Y216" s="6" cm="1">
        <f t="array" ref="Y216">Table2[tape charge]*copy!AG216/100</f>
        <v>38.333637026239067</v>
      </c>
      <c r="Z216" s="6">
        <v>40.250318877551024</v>
      </c>
      <c r="AA216" s="6">
        <v>37.375296100583093</v>
      </c>
      <c r="AB216" s="6">
        <v>12.589405293367347</v>
      </c>
      <c r="AC216">
        <v>666.52611379373184</v>
      </c>
      <c r="AD216">
        <v>400</v>
      </c>
      <c r="AE216">
        <v>166</v>
      </c>
      <c r="AF216">
        <v>561</v>
      </c>
      <c r="AG216">
        <v>0.31944697521865889</v>
      </c>
      <c r="AI216">
        <v>572.5</v>
      </c>
    </row>
    <row r="217" spans="1:35">
      <c r="B217" t="s">
        <v>374</v>
      </c>
      <c r="D217">
        <v>51</v>
      </c>
      <c r="E217">
        <v>356</v>
      </c>
      <c r="F217" t="s">
        <v>230</v>
      </c>
      <c r="G217" t="s">
        <v>419</v>
      </c>
      <c r="J217" t="s">
        <v>419</v>
      </c>
      <c r="M217">
        <v>420</v>
      </c>
      <c r="N217" t="s">
        <v>419</v>
      </c>
      <c r="P217" t="s">
        <v>419</v>
      </c>
      <c r="Q217" t="s">
        <v>419</v>
      </c>
      <c r="U217" s="6" cm="1">
        <f t="array" ref="U217">Table2[server charge]*copy!AG217/100</f>
        <v>1.7082725947521866</v>
      </c>
      <c r="V217" s="6" cm="1">
        <f t="array" ref="V217">Table2[DT roll charge]*copy!AG217/100</f>
        <v>4.3521660896501455</v>
      </c>
      <c r="W217" s="6" cm="1">
        <f t="array" ref="W217">Table2[sms charge]*copy!AG217/100</f>
        <v>4.0144405976676385</v>
      </c>
      <c r="X217" s="6" cm="1">
        <f t="array" ref="X217">Table2[shipment sack]*copy!AG217/100</f>
        <v>4.4130375364431487</v>
      </c>
      <c r="Y217" s="6" cm="1">
        <f t="array" ref="Y217">Table2[tape charge]*copy!AG217/100</f>
        <v>0.3416545189504373</v>
      </c>
      <c r="Z217" s="6">
        <v>0.35873724489795916</v>
      </c>
      <c r="AA217" s="6">
        <v>0.33311315597667635</v>
      </c>
      <c r="AB217" s="6">
        <v>0.11220503826530612</v>
      </c>
      <c r="AC217">
        <v>5.9405179482507284</v>
      </c>
      <c r="AD217">
        <v>7</v>
      </c>
      <c r="AE217">
        <v>2</v>
      </c>
      <c r="AF217">
        <v>5</v>
      </c>
      <c r="AG217">
        <v>2.8471209912536441E-3</v>
      </c>
      <c r="AI217">
        <v>5</v>
      </c>
    </row>
    <row r="218" spans="1:35">
      <c r="B218" t="s">
        <v>374</v>
      </c>
      <c r="D218">
        <v>51</v>
      </c>
      <c r="E218">
        <v>357</v>
      </c>
      <c r="F218" t="s">
        <v>231</v>
      </c>
      <c r="G218" t="s">
        <v>419</v>
      </c>
      <c r="J218" t="s">
        <v>419</v>
      </c>
      <c r="M218">
        <v>375</v>
      </c>
      <c r="N218" t="s">
        <v>419</v>
      </c>
      <c r="P218" t="s">
        <v>419</v>
      </c>
      <c r="Q218" t="s">
        <v>419</v>
      </c>
      <c r="U218" s="6" cm="1">
        <f t="array" ref="U218">Table2[server charge]*copy!AG218/100</f>
        <v>2.7332361516034984</v>
      </c>
      <c r="V218" s="6" cm="1">
        <f t="array" ref="V218">Table2[DT roll charge]*copy!AG218/100</f>
        <v>6.9634657434402332</v>
      </c>
      <c r="W218" s="6" cm="1">
        <f t="array" ref="W218">Table2[sms charge]*copy!AG218/100</f>
        <v>6.4231049562682223</v>
      </c>
      <c r="X218" s="6" cm="1">
        <f t="array" ref="X218">Table2[shipment sack]*copy!AG218/100</f>
        <v>7.0608600583090375</v>
      </c>
      <c r="Y218" s="6" cm="1">
        <f t="array" ref="Y218">Table2[tape charge]*copy!AG218/100</f>
        <v>0.54664723032069973</v>
      </c>
      <c r="Z218" s="6">
        <v>0.57397959183673475</v>
      </c>
      <c r="AA218" s="6">
        <v>0.53298104956268222</v>
      </c>
      <c r="AB218" s="6">
        <v>0.1795280612244898</v>
      </c>
      <c r="AC218">
        <v>9.5048287172011676</v>
      </c>
      <c r="AD218">
        <v>7</v>
      </c>
      <c r="AE218">
        <v>4</v>
      </c>
      <c r="AF218">
        <v>8</v>
      </c>
      <c r="AG218">
        <v>4.5553935860058311E-3</v>
      </c>
      <c r="AI218">
        <v>8</v>
      </c>
    </row>
    <row r="219" spans="1:35">
      <c r="A219" t="s">
        <v>293</v>
      </c>
      <c r="E219">
        <v>115</v>
      </c>
      <c r="F219" t="s">
        <v>53</v>
      </c>
      <c r="G219" t="s">
        <v>419</v>
      </c>
      <c r="H219">
        <v>149400</v>
      </c>
      <c r="I219">
        <v>4000</v>
      </c>
      <c r="J219">
        <v>2360</v>
      </c>
      <c r="L219">
        <v>400</v>
      </c>
      <c r="M219">
        <v>41290</v>
      </c>
      <c r="N219">
        <v>1625</v>
      </c>
      <c r="P219" t="s">
        <v>419</v>
      </c>
      <c r="Q219">
        <v>4950</v>
      </c>
      <c r="U219" s="6" cm="1">
        <f t="array" ref="U219">Table2[server charge]*copy!AG219/100</f>
        <v>270.59037900874637</v>
      </c>
      <c r="V219" s="6" cm="1">
        <f t="array" ref="V219">Table2[DT roll charge]*copy!AG219/100</f>
        <v>689.38310860058323</v>
      </c>
      <c r="W219" s="6" cm="1">
        <f t="array" ref="W219">Table2[sms charge]*copy!AG219/100</f>
        <v>635.88739067055405</v>
      </c>
      <c r="X219" s="6" cm="1">
        <f t="array" ref="X219">Table2[shipment sack]*copy!AG219/100</f>
        <v>699.0251457725949</v>
      </c>
      <c r="Y219" s="6" cm="1">
        <f t="array" ref="Y219">Table2[tape charge]*copy!AG219/100</f>
        <v>54.118075801749285</v>
      </c>
      <c r="Z219" s="6">
        <v>56.823979591836739</v>
      </c>
      <c r="AA219" s="6">
        <v>52.765123906705547</v>
      </c>
      <c r="AB219" s="6">
        <v>17.773278061224492</v>
      </c>
      <c r="AC219">
        <v>940.97804300291568</v>
      </c>
      <c r="AD219">
        <v>665</v>
      </c>
      <c r="AE219">
        <v>158</v>
      </c>
      <c r="AF219">
        <v>792</v>
      </c>
      <c r="AG219">
        <v>0.45098396501457733</v>
      </c>
      <c r="AI219">
        <v>808</v>
      </c>
    </row>
    <row r="220" spans="1:35">
      <c r="A220" t="s">
        <v>53</v>
      </c>
      <c r="B220" t="s">
        <v>374</v>
      </c>
      <c r="C220">
        <v>115</v>
      </c>
      <c r="D220">
        <v>50</v>
      </c>
      <c r="E220">
        <v>137</v>
      </c>
      <c r="F220" t="s">
        <v>232</v>
      </c>
      <c r="G220" t="s">
        <v>422</v>
      </c>
      <c r="H220">
        <v>1100</v>
      </c>
      <c r="J220" t="s">
        <v>419</v>
      </c>
      <c r="L220">
        <v>300</v>
      </c>
      <c r="M220">
        <v>31710</v>
      </c>
      <c r="N220">
        <v>800</v>
      </c>
      <c r="P220" t="s">
        <v>419</v>
      </c>
      <c r="Q220" t="s">
        <v>419</v>
      </c>
      <c r="S220" cm="1">
        <f t="array" ref="S220">Table2[vehicle expense]*copy!AH220/100</f>
        <v>902.71669673281212</v>
      </c>
      <c r="T220" cm="1">
        <f t="array" ref="T220">Table2[fuel expense]*copy!AH220/100</f>
        <v>8164.3972038484671</v>
      </c>
      <c r="U220" s="6" cm="1">
        <f t="array" ref="U220">Table2[server charge]*copy!AG220/100</f>
        <v>168.43567784256561</v>
      </c>
      <c r="V220" s="6" cm="1">
        <f t="array" ref="V220">Table2[DT roll charge]*copy!AG220/100</f>
        <v>429.1235764395044</v>
      </c>
      <c r="W220" s="6" cm="1">
        <f t="array" ref="W220">Table2[sms charge]*copy!AG220/100</f>
        <v>395.82384293002923</v>
      </c>
      <c r="X220" s="6" cm="1">
        <f t="array" ref="X220">Table2[shipment sack]*copy!AG220/100</f>
        <v>435.12550109329453</v>
      </c>
      <c r="Y220" s="6" cm="1">
        <f t="array" ref="Y220">Table2[tape charge]*copy!AG220/100</f>
        <v>33.687135568513121</v>
      </c>
      <c r="Z220" s="6">
        <v>35.37149234693878</v>
      </c>
      <c r="AA220" s="6">
        <v>32.844957179300295</v>
      </c>
      <c r="AB220" s="6">
        <v>11.063416772959185</v>
      </c>
      <c r="AC220">
        <v>585.73506969752191</v>
      </c>
      <c r="AD220">
        <v>448</v>
      </c>
      <c r="AE220">
        <v>53</v>
      </c>
      <c r="AF220">
        <v>493</v>
      </c>
      <c r="AG220">
        <v>0.28072612973760935</v>
      </c>
      <c r="AH220">
        <v>0.49408699138103829</v>
      </c>
      <c r="AI220">
        <v>517.5</v>
      </c>
    </row>
    <row r="221" spans="1:35">
      <c r="B221" t="s">
        <v>374</v>
      </c>
      <c r="D221">
        <v>50</v>
      </c>
      <c r="E221">
        <v>292</v>
      </c>
      <c r="F221" t="s">
        <v>233</v>
      </c>
      <c r="G221" t="s">
        <v>419</v>
      </c>
      <c r="H221">
        <v>1100</v>
      </c>
      <c r="J221" t="s">
        <v>419</v>
      </c>
      <c r="L221">
        <v>300</v>
      </c>
      <c r="M221">
        <v>15350</v>
      </c>
      <c r="N221" t="s">
        <v>419</v>
      </c>
      <c r="P221" t="s">
        <v>419</v>
      </c>
      <c r="Q221" t="s">
        <v>419</v>
      </c>
      <c r="U221" s="6" cm="1">
        <f t="array" ref="U221">Table2[server charge]*copy!AG221/100</f>
        <v>64.572704081632651</v>
      </c>
      <c r="V221" s="6" cm="1">
        <f t="array" ref="V221">Table2[DT roll charge]*copy!AG221/100</f>
        <v>164.51187818877548</v>
      </c>
      <c r="W221" s="6" cm="1">
        <f t="array" ref="W221">Table2[sms charge]*copy!AG221/100</f>
        <v>151.74585459183672</v>
      </c>
      <c r="X221" s="6" cm="1">
        <f t="array" ref="X221">Table2[shipment sack]*copy!AG221/100</f>
        <v>166.812818877551</v>
      </c>
      <c r="Y221" s="6" cm="1">
        <f t="array" ref="Y221">Table2[tape charge]*copy!AG221/100</f>
        <v>12.914540816326529</v>
      </c>
      <c r="Z221" s="6">
        <v>13.560267857142856</v>
      </c>
      <c r="AA221" s="6">
        <v>12.591677295918366</v>
      </c>
      <c r="AB221" s="6">
        <v>4.2413504464285703</v>
      </c>
      <c r="AC221">
        <v>224.5515784438775</v>
      </c>
      <c r="AD221">
        <v>159</v>
      </c>
      <c r="AE221">
        <v>31</v>
      </c>
      <c r="AF221">
        <v>189</v>
      </c>
      <c r="AG221">
        <v>0.10762117346938774</v>
      </c>
      <c r="AI221">
        <v>189.5</v>
      </c>
    </row>
    <row r="222" spans="1:35">
      <c r="A222" t="s">
        <v>293</v>
      </c>
      <c r="E222">
        <v>119</v>
      </c>
      <c r="F222" t="s">
        <v>54</v>
      </c>
      <c r="G222" t="s">
        <v>422</v>
      </c>
      <c r="H222">
        <v>109374.41</v>
      </c>
      <c r="I222">
        <v>2500</v>
      </c>
      <c r="J222">
        <v>1625</v>
      </c>
      <c r="L222">
        <v>400</v>
      </c>
      <c r="M222">
        <v>27840</v>
      </c>
      <c r="N222">
        <v>162.5</v>
      </c>
      <c r="P222" t="s">
        <v>419</v>
      </c>
      <c r="Q222">
        <v>700</v>
      </c>
      <c r="S222" cm="1">
        <f t="array" ref="S222">Table2[vehicle expense]*copy!AH222/100</f>
        <v>1122.4448987773101</v>
      </c>
      <c r="T222" cm="1">
        <f t="array" ref="T222">Table2[fuel expense]*copy!AH222/100</f>
        <v>10151.674413710163</v>
      </c>
      <c r="U222" s="6" cm="1">
        <f t="array" ref="U222">Table2[server charge]*copy!AG222/100</f>
        <v>209.43422011661809</v>
      </c>
      <c r="V222" s="6" cm="1">
        <f t="array" ref="V222">Table2[DT roll charge]*copy!AG222/100</f>
        <v>533.57556259110788</v>
      </c>
      <c r="W222" s="6" cm="1">
        <f t="array" ref="W222">Table2[sms charge]*copy!AG222/100</f>
        <v>492.17041727405245</v>
      </c>
      <c r="X222" s="6" cm="1">
        <f t="array" ref="X222">Table2[shipment sack]*copy!AG222/100</f>
        <v>541.03840196792999</v>
      </c>
      <c r="Y222" s="6" cm="1">
        <f t="array" ref="Y222">Table2[tape charge]*copy!AG222/100</f>
        <v>41.886844023323611</v>
      </c>
      <c r="Z222" s="6">
        <v>43.98118622448979</v>
      </c>
      <c r="AA222" s="6">
        <v>40.839672922740526</v>
      </c>
      <c r="AB222" s="6">
        <v>13.756337691326531</v>
      </c>
      <c r="AC222">
        <v>728.30750045553941</v>
      </c>
      <c r="AD222">
        <v>426</v>
      </c>
      <c r="AE222">
        <v>155</v>
      </c>
      <c r="AF222">
        <v>613</v>
      </c>
      <c r="AG222">
        <v>0.34905703352769679</v>
      </c>
      <c r="AH222">
        <v>0.61435157346161562</v>
      </c>
      <c r="AI222">
        <v>638</v>
      </c>
    </row>
    <row r="223" spans="1:35">
      <c r="A223" t="s">
        <v>54</v>
      </c>
      <c r="B223" t="s">
        <v>374</v>
      </c>
      <c r="C223">
        <v>119</v>
      </c>
      <c r="D223">
        <v>96</v>
      </c>
      <c r="E223">
        <v>333</v>
      </c>
      <c r="F223" t="s">
        <v>234</v>
      </c>
      <c r="G223" t="s">
        <v>419</v>
      </c>
      <c r="J223" t="s">
        <v>419</v>
      </c>
      <c r="M223">
        <v>280</v>
      </c>
      <c r="N223" t="s">
        <v>419</v>
      </c>
      <c r="P223" t="s">
        <v>419</v>
      </c>
      <c r="Q223" t="s">
        <v>419</v>
      </c>
      <c r="U223" s="6" cm="1">
        <f t="array" ref="U223">Table2[server charge]*copy!AG223/100</f>
        <v>1.3666180758017492</v>
      </c>
      <c r="V223" s="6" cm="1">
        <f t="array" ref="V223">Table2[DT roll charge]*copy!AG223/100</f>
        <v>3.4817328717201166</v>
      </c>
      <c r="W223" s="6" cm="1">
        <f t="array" ref="W223">Table2[sms charge]*copy!AG223/100</f>
        <v>3.2115524781341112</v>
      </c>
      <c r="X223" s="6" cm="1">
        <f t="array" ref="X223">Table2[shipment sack]*copy!AG223/100</f>
        <v>3.5304300291545188</v>
      </c>
      <c r="Y223" s="6" cm="1">
        <f t="array" ref="Y223">Table2[tape charge]*copy!AG223/100</f>
        <v>0.27332361516034986</v>
      </c>
      <c r="Z223" s="6">
        <v>0.28698979591836737</v>
      </c>
      <c r="AA223" s="6">
        <v>0.26649052478134111</v>
      </c>
      <c r="AB223" s="6">
        <v>8.9764030612244902E-2</v>
      </c>
      <c r="AC223">
        <v>4.7524143586005838</v>
      </c>
      <c r="AD223">
        <v>5</v>
      </c>
      <c r="AE223">
        <v>5</v>
      </c>
      <c r="AF223">
        <v>4</v>
      </c>
      <c r="AG223">
        <v>2.2776967930029156E-3</v>
      </c>
      <c r="AI223">
        <v>4</v>
      </c>
    </row>
    <row r="224" spans="1:35">
      <c r="B224" t="s">
        <v>374</v>
      </c>
      <c r="D224">
        <v>96</v>
      </c>
      <c r="E224">
        <v>334</v>
      </c>
      <c r="F224" t="s">
        <v>235</v>
      </c>
      <c r="G224" t="s">
        <v>419</v>
      </c>
      <c r="J224" t="s">
        <v>419</v>
      </c>
      <c r="M224">
        <v>3270</v>
      </c>
      <c r="N224" t="s">
        <v>419</v>
      </c>
      <c r="P224" t="s">
        <v>419</v>
      </c>
      <c r="Q224">
        <v>100</v>
      </c>
      <c r="U224" s="6" cm="1">
        <f t="array" ref="U224">Table2[server charge]*copy!AG224/100</f>
        <v>17.082725947521865</v>
      </c>
      <c r="V224" s="6" cm="1">
        <f t="array" ref="V224">Table2[DT roll charge]*copy!AG224/100</f>
        <v>43.521660896501459</v>
      </c>
      <c r="W224" s="6" cm="1">
        <f t="array" ref="W224">Table2[sms charge]*copy!AG224/100</f>
        <v>40.144405976676381</v>
      </c>
      <c r="X224" s="6" cm="1">
        <f t="array" ref="X224">Table2[shipment sack]*copy!AG224/100</f>
        <v>44.130375364431487</v>
      </c>
      <c r="Y224" s="6" cm="1">
        <f t="array" ref="Y224">Table2[tape charge]*copy!AG224/100</f>
        <v>3.4165451895043732</v>
      </c>
      <c r="Z224" s="6">
        <v>3.5873724489795915</v>
      </c>
      <c r="AA224" s="6">
        <v>3.3311315597667641</v>
      </c>
      <c r="AB224" s="6">
        <v>1.1220503826530612</v>
      </c>
      <c r="AC224">
        <v>59.405179482507293</v>
      </c>
      <c r="AD224">
        <v>63</v>
      </c>
      <c r="AE224">
        <v>19</v>
      </c>
      <c r="AF224">
        <v>50</v>
      </c>
      <c r="AG224">
        <v>2.8471209912536443E-2</v>
      </c>
      <c r="AI224">
        <v>52.5</v>
      </c>
    </row>
    <row r="225" spans="1:35">
      <c r="A225" t="s">
        <v>293</v>
      </c>
      <c r="E225">
        <v>128</v>
      </c>
      <c r="F225" t="s">
        <v>55</v>
      </c>
      <c r="G225" t="s">
        <v>419</v>
      </c>
      <c r="H225">
        <v>153362</v>
      </c>
      <c r="I225">
        <v>5000</v>
      </c>
      <c r="J225" t="s">
        <v>419</v>
      </c>
      <c r="L225">
        <v>676</v>
      </c>
      <c r="M225">
        <v>45775</v>
      </c>
      <c r="N225" t="s">
        <v>419</v>
      </c>
      <c r="P225" t="s">
        <v>419</v>
      </c>
      <c r="Q225">
        <v>6200</v>
      </c>
      <c r="U225" s="6" cm="1">
        <f t="array" ref="U225">Table2[server charge]*copy!AG225/100</f>
        <v>268.1987973760933</v>
      </c>
      <c r="V225" s="6" cm="1">
        <f t="array" ref="V225">Table2[DT roll charge]*copy!AG225/100</f>
        <v>683.29007607507288</v>
      </c>
      <c r="W225" s="6" cm="1">
        <f t="array" ref="W225">Table2[sms charge]*copy!AG225/100</f>
        <v>630.26717383381913</v>
      </c>
      <c r="X225" s="6" cm="1">
        <f t="array" ref="X225">Table2[shipment sack]*copy!AG225/100</f>
        <v>692.84689322157431</v>
      </c>
      <c r="Y225" s="6" cm="1">
        <f t="array" ref="Y225">Table2[tape charge]*copy!AG225/100</f>
        <v>53.639759475218654</v>
      </c>
      <c r="Z225" s="6">
        <v>56.321747448979586</v>
      </c>
      <c r="AA225" s="6">
        <v>52.298765488338184</v>
      </c>
      <c r="AB225" s="6">
        <v>17.616191007653061</v>
      </c>
      <c r="AC225">
        <v>932.66131787536438</v>
      </c>
      <c r="AD225">
        <v>726</v>
      </c>
      <c r="AE225">
        <v>62</v>
      </c>
      <c r="AF225">
        <v>785</v>
      </c>
      <c r="AG225">
        <v>0.44699799562682213</v>
      </c>
      <c r="AI225">
        <v>839.5</v>
      </c>
    </row>
    <row r="226" spans="1:35">
      <c r="A226" t="s">
        <v>55</v>
      </c>
      <c r="B226" t="s">
        <v>374</v>
      </c>
      <c r="C226">
        <v>128</v>
      </c>
      <c r="D226">
        <v>33</v>
      </c>
      <c r="E226">
        <v>241</v>
      </c>
      <c r="F226" t="s">
        <v>236</v>
      </c>
      <c r="G226" t="s">
        <v>419</v>
      </c>
      <c r="H226">
        <v>1100</v>
      </c>
      <c r="J226" t="s">
        <v>419</v>
      </c>
      <c r="M226">
        <v>16375</v>
      </c>
      <c r="N226" t="s">
        <v>419</v>
      </c>
      <c r="P226" t="s">
        <v>419</v>
      </c>
      <c r="Q226">
        <v>500</v>
      </c>
      <c r="U226" s="6" cm="1">
        <f t="array" ref="U226">Table2[server charge]*copy!AG226/100</f>
        <v>69.35586734693878</v>
      </c>
      <c r="V226" s="6" cm="1">
        <f t="array" ref="V226">Table2[DT roll charge]*copy!AG226/100</f>
        <v>176.69794323979593</v>
      </c>
      <c r="W226" s="6" cm="1">
        <f t="array" ref="W226">Table2[sms charge]*copy!AG226/100</f>
        <v>162.98628826530611</v>
      </c>
      <c r="X226" s="6" cm="1">
        <f t="array" ref="X226">Table2[shipment sack]*copy!AG226/100</f>
        <v>179.16932397959184</v>
      </c>
      <c r="Y226" s="6" cm="1">
        <f t="array" ref="Y226">Table2[tape charge]*copy!AG226/100</f>
        <v>13.871173469387754</v>
      </c>
      <c r="Z226" s="6">
        <v>14.564732142857142</v>
      </c>
      <c r="AA226" s="6">
        <v>13.524394132653061</v>
      </c>
      <c r="AB226" s="6">
        <v>4.5555245535714288</v>
      </c>
      <c r="AC226">
        <v>241.18502869897958</v>
      </c>
      <c r="AD226">
        <v>168</v>
      </c>
      <c r="AE226">
        <v>22</v>
      </c>
      <c r="AF226">
        <v>203</v>
      </c>
      <c r="AG226">
        <v>0.11559311224489796</v>
      </c>
      <c r="AI226">
        <v>212</v>
      </c>
    </row>
    <row r="227" spans="1:35">
      <c r="B227" t="s">
        <v>374</v>
      </c>
      <c r="D227">
        <v>33</v>
      </c>
      <c r="E227">
        <v>314</v>
      </c>
      <c r="F227" t="s">
        <v>237</v>
      </c>
      <c r="G227" t="s">
        <v>419</v>
      </c>
      <c r="J227" t="s">
        <v>419</v>
      </c>
      <c r="M227">
        <v>13150</v>
      </c>
      <c r="N227" t="s">
        <v>419</v>
      </c>
      <c r="P227" t="s">
        <v>419</v>
      </c>
      <c r="Q227">
        <v>250</v>
      </c>
      <c r="U227" s="6" cm="1">
        <f t="array" ref="U227">Table2[server charge]*copy!AG227/100</f>
        <v>49.539905247813415</v>
      </c>
      <c r="V227" s="6" cm="1">
        <f t="array" ref="V227">Table2[DT roll charge]*copy!AG227/100</f>
        <v>126.21281659985424</v>
      </c>
      <c r="W227" s="6" cm="1">
        <f t="array" ref="W227">Table2[sms charge]*copy!AG227/100</f>
        <v>116.41877733236151</v>
      </c>
      <c r="X227" s="6" cm="1">
        <f t="array" ref="X227">Table2[shipment sack]*copy!AG227/100</f>
        <v>127.9780885568513</v>
      </c>
      <c r="Y227" s="6" cm="1">
        <f t="array" ref="Y227">Table2[tape charge]*copy!AG227/100</f>
        <v>9.9079810495626823</v>
      </c>
      <c r="Z227" s="6">
        <v>10.403380102040817</v>
      </c>
      <c r="AA227" s="6">
        <v>9.660281523323615</v>
      </c>
      <c r="AB227" s="6">
        <v>3.2539461096938775</v>
      </c>
      <c r="AC227">
        <v>172.27502049927114</v>
      </c>
      <c r="AD227">
        <v>135</v>
      </c>
      <c r="AE227">
        <v>18</v>
      </c>
      <c r="AF227">
        <v>145</v>
      </c>
      <c r="AG227">
        <v>8.2566508746355682E-2</v>
      </c>
      <c r="AI227">
        <v>163</v>
      </c>
    </row>
    <row r="228" spans="1:35">
      <c r="B228" t="s">
        <v>374</v>
      </c>
      <c r="D228">
        <v>33</v>
      </c>
      <c r="E228">
        <v>311</v>
      </c>
      <c r="F228" t="s">
        <v>238</v>
      </c>
      <c r="G228" t="s">
        <v>419</v>
      </c>
      <c r="J228" t="s">
        <v>419</v>
      </c>
      <c r="L228">
        <v>276</v>
      </c>
      <c r="M228">
        <v>9650</v>
      </c>
      <c r="N228" t="s">
        <v>419</v>
      </c>
      <c r="P228" t="s">
        <v>419</v>
      </c>
      <c r="Q228">
        <v>900</v>
      </c>
      <c r="U228" s="6" cm="1">
        <f t="array" ref="U228">Table2[server charge]*copy!AG228/100</f>
        <v>55.348032069970849</v>
      </c>
      <c r="V228" s="6" cm="1">
        <f t="array" ref="V228">Table2[DT roll charge]*copy!AG228/100</f>
        <v>141.01018130466474</v>
      </c>
      <c r="W228" s="6" cm="1">
        <f t="array" ref="W228">Table2[sms charge]*copy!AG228/100</f>
        <v>130.0678753644315</v>
      </c>
      <c r="X228" s="6" cm="1">
        <f t="array" ref="X228">Table2[shipment sack]*copy!AG228/100</f>
        <v>142.98241618075804</v>
      </c>
      <c r="Y228" s="6" cm="1">
        <f t="array" ref="Y228">Table2[tape charge]*copy!AG228/100</f>
        <v>11.069606413994171</v>
      </c>
      <c r="Z228" s="6">
        <v>11.623086734693878</v>
      </c>
      <c r="AA228" s="6">
        <v>10.792866253644315</v>
      </c>
      <c r="AB228" s="6">
        <v>3.6354432397959187</v>
      </c>
      <c r="AC228">
        <v>192.47278152332362</v>
      </c>
      <c r="AD228">
        <v>126</v>
      </c>
      <c r="AE228">
        <v>28</v>
      </c>
      <c r="AF228">
        <v>162</v>
      </c>
      <c r="AG228">
        <v>9.2246720116618081E-2</v>
      </c>
      <c r="AI228">
        <v>165.5</v>
      </c>
    </row>
    <row r="229" spans="1:35">
      <c r="A229" t="s">
        <v>293</v>
      </c>
      <c r="E229">
        <v>134</v>
      </c>
      <c r="F229" t="s">
        <v>56</v>
      </c>
      <c r="G229" t="s">
        <v>422</v>
      </c>
      <c r="H229">
        <v>241461</v>
      </c>
      <c r="I229">
        <v>3000</v>
      </c>
      <c r="J229">
        <v>2448</v>
      </c>
      <c r="L229">
        <v>1020</v>
      </c>
      <c r="M229">
        <v>35530</v>
      </c>
      <c r="N229" t="s">
        <v>419</v>
      </c>
      <c r="P229" t="s">
        <v>419</v>
      </c>
      <c r="Q229">
        <v>5300</v>
      </c>
      <c r="S229" cm="1">
        <f t="array" ref="S229">Table2[vehicle expense]*copy!AH229/100</f>
        <v>1124.2759671276808</v>
      </c>
      <c r="T229" cm="1">
        <f t="array" ref="T229">Table2[fuel expense]*copy!AH229/100</f>
        <v>10168.235057125676</v>
      </c>
      <c r="U229" s="6" cm="1">
        <f t="array" ref="U229">Table2[server charge]*copy!AG229/100</f>
        <v>209.7758746355685</v>
      </c>
      <c r="V229" s="6" cm="1">
        <f t="array" ref="V229">Table2[DT roll charge]*copy!AG229/100</f>
        <v>534.44599580903787</v>
      </c>
      <c r="W229" s="6" cm="1">
        <f t="array" ref="W229">Table2[sms charge]*copy!AG229/100</f>
        <v>492.97330539358597</v>
      </c>
      <c r="X229" s="6" cm="1">
        <f t="array" ref="X229">Table2[shipment sack]*copy!AG229/100</f>
        <v>541.92100947521863</v>
      </c>
      <c r="Y229" s="6" cm="1">
        <f t="array" ref="Y229">Table2[tape charge]*copy!AG229/100</f>
        <v>41.955174927113703</v>
      </c>
      <c r="Z229" s="6">
        <v>44.05293367346939</v>
      </c>
      <c r="AA229" s="6">
        <v>40.906295553935863</v>
      </c>
      <c r="AB229" s="6">
        <v>13.778778698979593</v>
      </c>
      <c r="AC229">
        <v>729.49560404518957</v>
      </c>
      <c r="AD229">
        <v>583</v>
      </c>
      <c r="AE229">
        <v>67</v>
      </c>
      <c r="AF229">
        <v>614</v>
      </c>
      <c r="AG229">
        <v>0.34962645772594753</v>
      </c>
      <c r="AH229">
        <v>0.61535377831228699</v>
      </c>
      <c r="AI229">
        <v>643</v>
      </c>
    </row>
    <row r="230" spans="1:35">
      <c r="A230" t="s">
        <v>56</v>
      </c>
      <c r="B230" t="s">
        <v>374</v>
      </c>
      <c r="C230">
        <v>134</v>
      </c>
      <c r="D230">
        <v>83</v>
      </c>
      <c r="E230">
        <v>118</v>
      </c>
      <c r="F230" t="s">
        <v>239</v>
      </c>
      <c r="G230" t="s">
        <v>422</v>
      </c>
      <c r="J230" t="s">
        <v>419</v>
      </c>
      <c r="M230">
        <v>2970</v>
      </c>
      <c r="N230" t="s">
        <v>419</v>
      </c>
      <c r="P230" t="s">
        <v>419</v>
      </c>
      <c r="Q230" t="s">
        <v>419</v>
      </c>
      <c r="S230" cm="1">
        <f t="array" ref="S230">Table2[vehicle expense]*copy!AH230/100</f>
        <v>124.51264782521548</v>
      </c>
      <c r="T230" cm="1">
        <f t="array" ref="T230">Table2[fuel expense]*copy!AH230/100</f>
        <v>1126.1237522549609</v>
      </c>
      <c r="U230" s="6" cm="1">
        <f t="array" ref="U230">Table2[server charge]*copy!AG230/100</f>
        <v>23.232507288629741</v>
      </c>
      <c r="V230" s="6" cm="1">
        <f t="array" ref="V230">Table2[DT roll charge]*copy!AG230/100</f>
        <v>59.189458819241992</v>
      </c>
      <c r="W230" s="6" cm="1">
        <f t="array" ref="W230">Table2[sms charge]*copy!AG230/100</f>
        <v>54.596392128279888</v>
      </c>
      <c r="X230" s="6" cm="1">
        <f t="array" ref="X230">Table2[shipment sack]*copy!AG230/100</f>
        <v>60.017310495626823</v>
      </c>
      <c r="Y230" s="6" cm="1">
        <f t="array" ref="Y230">Table2[tape charge]*copy!AG230/100</f>
        <v>4.6465014577259476</v>
      </c>
      <c r="Z230" s="6">
        <v>4.8788265306122449</v>
      </c>
      <c r="AA230" s="6">
        <v>4.5303389212827989</v>
      </c>
      <c r="AB230" s="6">
        <v>1.5259885204081634</v>
      </c>
      <c r="AC230">
        <v>80.791044096209916</v>
      </c>
      <c r="AD230" t="e">
        <v>#N/A</v>
      </c>
      <c r="AE230" t="str">
        <v xml:space="preserve"> </v>
      </c>
      <c r="AF230">
        <v>68</v>
      </c>
      <c r="AG230">
        <v>3.8720845481049565E-2</v>
      </c>
      <c r="AH230">
        <v>6.8149929845660456E-2</v>
      </c>
      <c r="AI230">
        <v>72</v>
      </c>
    </row>
    <row r="231" spans="1:35">
      <c r="B231" t="s">
        <v>374</v>
      </c>
      <c r="D231">
        <v>83</v>
      </c>
      <c r="E231">
        <v>345</v>
      </c>
      <c r="F231" t="s">
        <v>240</v>
      </c>
      <c r="G231" t="s">
        <v>422</v>
      </c>
      <c r="J231" t="s">
        <v>419</v>
      </c>
      <c r="M231">
        <v>2780</v>
      </c>
      <c r="N231" t="s">
        <v>419</v>
      </c>
      <c r="P231" t="s">
        <v>419</v>
      </c>
      <c r="Q231" t="s">
        <v>419</v>
      </c>
      <c r="S231" cm="1">
        <f t="array" ref="S231">Table2[vehicle expense]*copy!AH231/100</f>
        <v>76.904870715574248</v>
      </c>
      <c r="T231" cm="1">
        <f t="array" ref="T231">Table2[fuel expense]*copy!AH231/100</f>
        <v>695.54702345159342</v>
      </c>
      <c r="U231" s="6" cm="1">
        <f t="array" ref="U231">Table2[server charge]*copy!AG231/100</f>
        <v>14.349489795918366</v>
      </c>
      <c r="V231" s="6" cm="1">
        <f t="array" ref="V231">Table2[DT roll charge]*copy!AG231/100</f>
        <v>36.558195153061227</v>
      </c>
      <c r="W231" s="6" cm="1">
        <f t="array" ref="W231">Table2[sms charge]*copy!AG231/100</f>
        <v>33.721301020408163</v>
      </c>
      <c r="X231" s="6" cm="1">
        <f t="array" ref="X231">Table2[shipment sack]*copy!AG231/100</f>
        <v>37.069515306122447</v>
      </c>
      <c r="Y231" s="6" cm="1">
        <f t="array" ref="Y231">Table2[tape charge]*copy!AG231/100</f>
        <v>2.8698979591836733</v>
      </c>
      <c r="Z231" s="6">
        <v>3.0133928571428572</v>
      </c>
      <c r="AA231" s="6">
        <v>2.7981505102040813</v>
      </c>
      <c r="AB231" s="6">
        <v>0.9425223214285714</v>
      </c>
      <c r="AC231">
        <v>49.900350765306122</v>
      </c>
      <c r="AD231">
        <v>45</v>
      </c>
      <c r="AE231">
        <v>16</v>
      </c>
      <c r="AF231">
        <v>42</v>
      </c>
      <c r="AG231">
        <v>2.3915816326530611E-2</v>
      </c>
      <c r="AH231">
        <v>4.209260372820204E-2</v>
      </c>
      <c r="AI231">
        <v>44</v>
      </c>
    </row>
    <row r="232" spans="1:35">
      <c r="B232" t="s">
        <v>374</v>
      </c>
      <c r="D232">
        <v>83</v>
      </c>
      <c r="E232">
        <v>346</v>
      </c>
      <c r="F232" t="s">
        <v>241</v>
      </c>
      <c r="G232" t="s">
        <v>419</v>
      </c>
      <c r="J232" t="s">
        <v>419</v>
      </c>
      <c r="M232">
        <v>2380</v>
      </c>
      <c r="N232" t="s">
        <v>419</v>
      </c>
      <c r="P232" t="s">
        <v>419</v>
      </c>
      <c r="Q232" t="s">
        <v>419</v>
      </c>
      <c r="U232" s="6" cm="1">
        <f t="array" ref="U232">Table2[server charge]*copy!AG232/100</f>
        <v>11.61625364431487</v>
      </c>
      <c r="V232" s="6" cm="1">
        <f t="array" ref="V232">Table2[DT roll charge]*copy!AG232/100</f>
        <v>29.594729409620996</v>
      </c>
      <c r="W232" s="6" cm="1">
        <f t="array" ref="W232">Table2[sms charge]*copy!AG232/100</f>
        <v>27.298196064139944</v>
      </c>
      <c r="X232" s="6" cm="1">
        <f t="array" ref="X232">Table2[shipment sack]*copy!AG232/100</f>
        <v>30.008655247813412</v>
      </c>
      <c r="Y232" s="6" cm="1">
        <f t="array" ref="Y232">Table2[tape charge]*copy!AG232/100</f>
        <v>2.3232507288629738</v>
      </c>
      <c r="Z232" s="6">
        <v>2.4394132653061225</v>
      </c>
      <c r="AA232" s="6">
        <v>2.2651694606413995</v>
      </c>
      <c r="AB232" s="6">
        <v>0.76299426020408168</v>
      </c>
      <c r="AC232">
        <v>40.395522048104958</v>
      </c>
      <c r="AD232">
        <v>38</v>
      </c>
      <c r="AE232">
        <v>6</v>
      </c>
      <c r="AF232">
        <v>34</v>
      </c>
      <c r="AG232">
        <v>1.9360422740524783E-2</v>
      </c>
      <c r="AI232">
        <v>34</v>
      </c>
    </row>
    <row r="233" spans="1:35">
      <c r="B233" t="s">
        <v>374</v>
      </c>
      <c r="D233">
        <v>83</v>
      </c>
      <c r="E233">
        <v>267</v>
      </c>
      <c r="F233" t="s">
        <v>242</v>
      </c>
      <c r="G233" t="s">
        <v>419</v>
      </c>
      <c r="J233" t="s">
        <v>419</v>
      </c>
      <c r="L233">
        <v>500</v>
      </c>
      <c r="M233">
        <v>26735</v>
      </c>
      <c r="N233" t="s">
        <v>419</v>
      </c>
      <c r="P233" t="s">
        <v>419</v>
      </c>
      <c r="Q233" t="s">
        <v>419</v>
      </c>
      <c r="U233" s="6" cm="1">
        <f t="array" ref="U233">Table2[server charge]*copy!AG233/100</f>
        <v>148.27806122448982</v>
      </c>
      <c r="V233" s="6" cm="1">
        <f t="array" ref="V233">Table2[DT roll charge]*copy!AG233/100</f>
        <v>377.76801658163271</v>
      </c>
      <c r="W233" s="6" cm="1">
        <f t="array" ref="W233">Table2[sms charge]*copy!AG233/100</f>
        <v>348.45344387755102</v>
      </c>
      <c r="X233" s="6" cm="1">
        <f t="array" ref="X233">Table2[shipment sack]*copy!AG233/100</f>
        <v>383.0516581632653</v>
      </c>
      <c r="Y233" s="6" cm="1">
        <f t="array" ref="Y233">Table2[tape charge]*copy!AG233/100</f>
        <v>29.655612244897963</v>
      </c>
      <c r="Z233" s="6">
        <v>31.138392857142858</v>
      </c>
      <c r="AA233" s="6">
        <v>28.914221938775512</v>
      </c>
      <c r="AB233" s="6">
        <v>9.739397321428573</v>
      </c>
      <c r="AC233">
        <v>515.63695790816337</v>
      </c>
      <c r="AD233">
        <v>364</v>
      </c>
      <c r="AE233">
        <v>95</v>
      </c>
      <c r="AF233">
        <v>434</v>
      </c>
      <c r="AG233">
        <v>0.24713010204081634</v>
      </c>
      <c r="AI233">
        <v>450</v>
      </c>
    </row>
    <row r="234" spans="1:35">
      <c r="A234" t="s">
        <v>293</v>
      </c>
      <c r="E234">
        <v>135</v>
      </c>
      <c r="F234" t="s">
        <v>57</v>
      </c>
      <c r="G234" t="s">
        <v>419</v>
      </c>
      <c r="H234">
        <v>103600</v>
      </c>
      <c r="I234">
        <v>3500</v>
      </c>
      <c r="J234">
        <v>1664</v>
      </c>
      <c r="L234">
        <v>681</v>
      </c>
      <c r="M234">
        <v>32850</v>
      </c>
      <c r="N234" t="s">
        <v>419</v>
      </c>
      <c r="P234" t="s">
        <v>419</v>
      </c>
      <c r="Q234">
        <v>3350</v>
      </c>
      <c r="U234" s="6" cm="1">
        <f t="array" ref="U234">Table2[server charge]*copy!AG234/100</f>
        <v>247.35787172011663</v>
      </c>
      <c r="V234" s="6" cm="1">
        <f t="array" ref="V234">Table2[DT roll charge]*copy!AG234/100</f>
        <v>630.19364978134115</v>
      </c>
      <c r="W234" s="6" cm="1">
        <f t="array" ref="W234">Table2[sms charge]*copy!AG234/100</f>
        <v>581.29099854227411</v>
      </c>
      <c r="X234" s="6" cm="1">
        <f t="array" ref="X234">Table2[shipment sack]*copy!AG234/100</f>
        <v>639.00783527696797</v>
      </c>
      <c r="Y234" s="6" cm="1">
        <f t="array" ref="Y234">Table2[tape charge]*copy!AG234/100</f>
        <v>49.471574344023331</v>
      </c>
      <c r="Z234" s="6">
        <v>51.945153061224488</v>
      </c>
      <c r="AA234" s="6">
        <v>48.234784985422749</v>
      </c>
      <c r="AB234" s="6">
        <v>16.247289540816329</v>
      </c>
      <c r="AC234">
        <v>860.18699890670553</v>
      </c>
      <c r="AD234">
        <v>584</v>
      </c>
      <c r="AE234">
        <v>125</v>
      </c>
      <c r="AF234">
        <v>724</v>
      </c>
      <c r="AG234">
        <v>0.41226311953352773</v>
      </c>
      <c r="AI234">
        <v>738.5</v>
      </c>
    </row>
    <row r="235" spans="1:35">
      <c r="A235" t="s">
        <v>57</v>
      </c>
      <c r="B235" t="s">
        <v>374</v>
      </c>
      <c r="C235">
        <v>135</v>
      </c>
      <c r="D235">
        <v>77</v>
      </c>
      <c r="E235">
        <v>26</v>
      </c>
      <c r="F235" t="s">
        <v>243</v>
      </c>
      <c r="G235" t="s">
        <v>419</v>
      </c>
      <c r="H235">
        <v>4300</v>
      </c>
      <c r="J235" t="s">
        <v>419</v>
      </c>
      <c r="L235">
        <v>400</v>
      </c>
      <c r="M235">
        <v>27750</v>
      </c>
      <c r="N235">
        <v>8812.5</v>
      </c>
      <c r="P235" t="s">
        <v>419</v>
      </c>
      <c r="Q235" t="s">
        <v>419</v>
      </c>
      <c r="U235" s="6" cm="1">
        <f t="array" ref="U235">Table2[server charge]*copy!AG235/100</f>
        <v>111.721027696793</v>
      </c>
      <c r="V235" s="6" cm="1">
        <f t="array" ref="V235">Table2[DT roll charge]*copy!AG235/100</f>
        <v>284.63166226311955</v>
      </c>
      <c r="W235" s="6" cm="1">
        <f t="array" ref="W235">Table2[sms charge]*copy!AG235/100</f>
        <v>262.54441508746356</v>
      </c>
      <c r="X235" s="6" cm="1">
        <f t="array" ref="X235">Table2[shipment sack]*copy!AG235/100</f>
        <v>288.61265488338194</v>
      </c>
      <c r="Y235" s="6" cm="1">
        <f t="array" ref="Y235">Table2[tape charge]*copy!AG235/100</f>
        <v>22.344205539358601</v>
      </c>
      <c r="Z235" s="6">
        <v>23.461415816326529</v>
      </c>
      <c r="AA235" s="6">
        <v>21.785600400874635</v>
      </c>
      <c r="AB235" s="6">
        <v>7.3382095025510203</v>
      </c>
      <c r="AC235">
        <v>388.5098738155977</v>
      </c>
      <c r="AD235">
        <v>304</v>
      </c>
      <c r="AE235">
        <v>25</v>
      </c>
      <c r="AF235">
        <v>327</v>
      </c>
      <c r="AG235">
        <v>0.18620171282798834</v>
      </c>
      <c r="AI235">
        <v>345.5</v>
      </c>
    </row>
    <row r="236" spans="1:35">
      <c r="B236" t="s">
        <v>374</v>
      </c>
      <c r="D236">
        <v>77</v>
      </c>
      <c r="E236">
        <v>92</v>
      </c>
      <c r="F236" t="s">
        <v>244</v>
      </c>
      <c r="G236" t="s">
        <v>419</v>
      </c>
      <c r="H236">
        <v>4700</v>
      </c>
      <c r="J236" t="s">
        <v>419</v>
      </c>
      <c r="L236">
        <v>400</v>
      </c>
      <c r="M236">
        <v>30000</v>
      </c>
      <c r="N236">
        <v>21375</v>
      </c>
      <c r="P236" t="s">
        <v>419</v>
      </c>
      <c r="Q236" t="s">
        <v>419</v>
      </c>
      <c r="U236" s="6" cm="1">
        <f t="array" ref="U236">Table2[server charge]*copy!AG236/100</f>
        <v>113.77095481049562</v>
      </c>
      <c r="V236" s="6" cm="1">
        <f t="array" ref="V236">Table2[DT roll charge]*copy!AG236/100</f>
        <v>289.85426157069969</v>
      </c>
      <c r="W236" s="6" cm="1">
        <f t="array" ref="W236">Table2[sms charge]*copy!AG236/100</f>
        <v>267.36174380466474</v>
      </c>
      <c r="X236" s="6" cm="1">
        <f t="array" ref="X236">Table2[shipment sack]*copy!AG236/100</f>
        <v>293.90829992711372</v>
      </c>
      <c r="Y236" s="6" cm="1">
        <f t="array" ref="Y236">Table2[tape charge]*copy!AG236/100</f>
        <v>22.754190962099123</v>
      </c>
      <c r="Z236" s="6">
        <v>23.891900510204081</v>
      </c>
      <c r="AA236" s="6">
        <v>22.185336188046648</v>
      </c>
      <c r="AB236" s="6">
        <v>7.4728555484693882</v>
      </c>
      <c r="AC236">
        <v>395.63849535349851</v>
      </c>
      <c r="AD236">
        <v>320</v>
      </c>
      <c r="AE236">
        <v>25</v>
      </c>
      <c r="AF236">
        <v>333</v>
      </c>
      <c r="AG236">
        <v>0.18961825801749271</v>
      </c>
      <c r="AI236">
        <v>339</v>
      </c>
    </row>
    <row r="237" spans="1:35">
      <c r="B237" t="s">
        <v>374</v>
      </c>
      <c r="D237">
        <v>77</v>
      </c>
      <c r="E237">
        <v>313</v>
      </c>
      <c r="F237" t="s">
        <v>245</v>
      </c>
      <c r="G237" t="s">
        <v>419</v>
      </c>
      <c r="J237" t="s">
        <v>419</v>
      </c>
      <c r="M237">
        <v>7080</v>
      </c>
      <c r="N237" t="s">
        <v>419</v>
      </c>
      <c r="P237" t="s">
        <v>419</v>
      </c>
      <c r="Q237" t="s">
        <v>419</v>
      </c>
      <c r="U237" s="6" cm="1">
        <f t="array" ref="U237">Table2[server charge]*copy!AG237/100</f>
        <v>33.823797376093296</v>
      </c>
      <c r="V237" s="6" cm="1">
        <f t="array" ref="V237">Table2[DT roll charge]*copy!AG237/100</f>
        <v>86.172888575072903</v>
      </c>
      <c r="W237" s="6" cm="1">
        <f t="array" ref="W237">Table2[sms charge]*copy!AG237/100</f>
        <v>79.485923833819257</v>
      </c>
      <c r="X237" s="6" cm="1">
        <f t="array" ref="X237">Table2[shipment sack]*copy!AG237/100</f>
        <v>87.378143221574362</v>
      </c>
      <c r="Y237" s="6" cm="1">
        <f t="array" ref="Y237">Table2[tape charge]*copy!AG237/100</f>
        <v>6.7647594752186606</v>
      </c>
      <c r="Z237" s="6">
        <v>7.1029974489795924</v>
      </c>
      <c r="AA237" s="6">
        <v>6.5956404883381934</v>
      </c>
      <c r="AB237" s="6">
        <v>2.2216597576530615</v>
      </c>
      <c r="AC237">
        <v>117.62225537536446</v>
      </c>
      <c r="AD237">
        <v>81</v>
      </c>
      <c r="AE237">
        <v>22</v>
      </c>
      <c r="AF237">
        <v>99</v>
      </c>
      <c r="AG237">
        <v>5.6372995626822166E-2</v>
      </c>
      <c r="AI237">
        <v>100.5</v>
      </c>
    </row>
    <row r="238" spans="1:35">
      <c r="B238" t="s">
        <v>374</v>
      </c>
      <c r="D238">
        <v>77</v>
      </c>
      <c r="E238">
        <v>347</v>
      </c>
      <c r="F238" t="s">
        <v>246</v>
      </c>
      <c r="G238" t="s">
        <v>419</v>
      </c>
      <c r="J238" t="s">
        <v>419</v>
      </c>
      <c r="M238">
        <v>4980</v>
      </c>
      <c r="N238" t="s">
        <v>419</v>
      </c>
      <c r="P238" t="s">
        <v>419</v>
      </c>
      <c r="Q238" t="s">
        <v>419</v>
      </c>
      <c r="U238" s="6" cm="1">
        <f t="array" ref="U238">Table2[server charge]*copy!AG238/100</f>
        <v>23.915816326530614</v>
      </c>
      <c r="V238" s="6" cm="1">
        <f t="array" ref="V238">Table2[DT roll charge]*copy!AG238/100</f>
        <v>60.930325255102041</v>
      </c>
      <c r="W238" s="6" cm="1">
        <f t="array" ref="W238">Table2[sms charge]*copy!AG238/100</f>
        <v>56.202168367346943</v>
      </c>
      <c r="X238" s="6" cm="1">
        <f t="array" ref="X238">Table2[shipment sack]*copy!AG238/100</f>
        <v>61.782525510204074</v>
      </c>
      <c r="Y238" s="6" cm="1">
        <f t="array" ref="Y238">Table2[tape charge]*copy!AG238/100</f>
        <v>4.783163265306122</v>
      </c>
      <c r="Z238" s="6">
        <v>5.0223214285714279</v>
      </c>
      <c r="AA238" s="6">
        <v>4.6635841836734695</v>
      </c>
      <c r="AB238" s="6">
        <v>1.5708705357142856</v>
      </c>
      <c r="AC238">
        <v>83.16725127551021</v>
      </c>
      <c r="AD238">
        <v>80</v>
      </c>
      <c r="AE238">
        <v>9</v>
      </c>
      <c r="AF238">
        <v>70</v>
      </c>
      <c r="AG238">
        <v>3.985969387755102E-2</v>
      </c>
      <c r="AI238">
        <v>70.5</v>
      </c>
    </row>
    <row r="239" spans="1:35">
      <c r="B239" t="s">
        <v>374</v>
      </c>
      <c r="D239">
        <v>77</v>
      </c>
      <c r="E239">
        <v>332</v>
      </c>
      <c r="F239" t="s">
        <v>247</v>
      </c>
      <c r="G239" t="s">
        <v>419</v>
      </c>
      <c r="J239" t="s">
        <v>419</v>
      </c>
      <c r="M239">
        <v>3870</v>
      </c>
      <c r="N239" t="s">
        <v>419</v>
      </c>
      <c r="P239" t="s">
        <v>419</v>
      </c>
      <c r="Q239" t="s">
        <v>419</v>
      </c>
      <c r="U239" s="6" cm="1">
        <f t="array" ref="U239">Table2[server charge]*copy!AG239/100</f>
        <v>17.766034985422742</v>
      </c>
      <c r="V239" s="6" cm="1">
        <f t="array" ref="V239">Table2[DT roll charge]*copy!AG239/100</f>
        <v>45.262527332361515</v>
      </c>
      <c r="W239" s="6" cm="1">
        <f t="array" ref="W239">Table2[sms charge]*copy!AG239/100</f>
        <v>41.750182215743443</v>
      </c>
      <c r="X239" s="6" cm="1">
        <f t="array" ref="X239">Table2[shipment sack]*copy!AG239/100</f>
        <v>45.895590379008745</v>
      </c>
      <c r="Y239" s="6" cm="1">
        <f t="array" ref="Y239">Table2[tape charge]*copy!AG239/100</f>
        <v>3.5532069970845481</v>
      </c>
      <c r="Z239" s="6">
        <v>3.7308673469387754</v>
      </c>
      <c r="AA239" s="6">
        <v>3.4643768221574347</v>
      </c>
      <c r="AB239" s="6">
        <v>1.1669323979591837</v>
      </c>
      <c r="AC239">
        <v>61.781386661807581</v>
      </c>
      <c r="AD239">
        <v>67</v>
      </c>
      <c r="AE239">
        <v>12</v>
      </c>
      <c r="AF239">
        <v>52</v>
      </c>
      <c r="AG239">
        <v>2.9610058309037901E-2</v>
      </c>
      <c r="AI239">
        <v>52</v>
      </c>
    </row>
    <row r="240" spans="1:35">
      <c r="A240" t="s">
        <v>293</v>
      </c>
      <c r="E240">
        <v>139</v>
      </c>
      <c r="F240" t="s">
        <v>58</v>
      </c>
      <c r="G240" t="s">
        <v>422</v>
      </c>
      <c r="H240">
        <v>174315</v>
      </c>
      <c r="I240">
        <v>4000</v>
      </c>
      <c r="J240">
        <v>400</v>
      </c>
      <c r="L240">
        <v>400</v>
      </c>
      <c r="M240">
        <v>49700</v>
      </c>
      <c r="N240">
        <v>700</v>
      </c>
      <c r="P240" t="s">
        <v>419</v>
      </c>
      <c r="Q240" t="s">
        <v>419</v>
      </c>
      <c r="S240" cm="1">
        <f t="array" ref="S240">Table2[vehicle expense]*copy!AH240/100</f>
        <v>1646.1304469833638</v>
      </c>
      <c r="T240" cm="1">
        <f t="array" ref="T240">Table2[fuel expense]*copy!AH240/100</f>
        <v>14888.018430547205</v>
      </c>
      <c r="U240" s="6" cm="1">
        <f t="array" ref="U240">Table2[server charge]*copy!AG240/100</f>
        <v>307.14741253644314</v>
      </c>
      <c r="V240" s="6" cm="1">
        <f t="array" ref="V240">Table2[DT roll charge]*copy!AG240/100</f>
        <v>782.5194629190961</v>
      </c>
      <c r="W240" s="6" cm="1">
        <f t="array" ref="W240">Table2[sms charge]*copy!AG240/100</f>
        <v>721.79641946064135</v>
      </c>
      <c r="X240" s="6" cm="1">
        <f t="array" ref="X240">Table2[shipment sack]*copy!AG240/100</f>
        <v>793.46414905247798</v>
      </c>
      <c r="Y240" s="6" cm="1">
        <f t="array" ref="Y240">Table2[tape charge]*copy!AG240/100</f>
        <v>61.429482507288633</v>
      </c>
      <c r="Z240" s="6">
        <v>64.500956632653057</v>
      </c>
      <c r="AA240" s="6">
        <v>59.893745444606409</v>
      </c>
      <c r="AB240" s="6">
        <v>20.174465880102037</v>
      </c>
      <c r="AC240">
        <v>1068.1051270954811</v>
      </c>
      <c r="AD240">
        <v>848</v>
      </c>
      <c r="AE240">
        <v>81</v>
      </c>
      <c r="AF240">
        <v>899</v>
      </c>
      <c r="AG240">
        <v>0.51191235422740522</v>
      </c>
      <c r="AH240">
        <v>0.90098216075365811</v>
      </c>
      <c r="AI240">
        <v>932.5</v>
      </c>
    </row>
    <row r="241" spans="1:35">
      <c r="A241" t="s">
        <v>58</v>
      </c>
      <c r="B241" t="s">
        <v>374</v>
      </c>
      <c r="C241">
        <v>139</v>
      </c>
      <c r="D241">
        <v>56</v>
      </c>
      <c r="E241">
        <v>260</v>
      </c>
      <c r="F241" t="s">
        <v>248</v>
      </c>
      <c r="G241" t="s">
        <v>422</v>
      </c>
      <c r="J241" t="s">
        <v>419</v>
      </c>
      <c r="M241">
        <v>31245</v>
      </c>
      <c r="N241" t="s">
        <v>419</v>
      </c>
      <c r="P241" t="s">
        <v>419</v>
      </c>
      <c r="Q241" t="s">
        <v>419</v>
      </c>
      <c r="S241" cm="1">
        <f t="array" ref="S241">Table2[vehicle expense]*copy!AH241/100</f>
        <v>741.58268190018032</v>
      </c>
      <c r="T241" cm="1">
        <f t="array" ref="T241">Table2[fuel expense]*copy!AH241/100</f>
        <v>6707.0605832832225</v>
      </c>
      <c r="U241" s="6" cm="1">
        <f t="array" ref="U241">Table2[server charge]*copy!AG241/100</f>
        <v>138.37008017492712</v>
      </c>
      <c r="V241" s="6" cm="1">
        <f t="array" ref="V241">Table2[DT roll charge]*copy!AG241/100</f>
        <v>352.52545326166182</v>
      </c>
      <c r="W241" s="6" cm="1">
        <f t="array" ref="W241">Table2[sms charge]*copy!AG241/100</f>
        <v>325.16968841107877</v>
      </c>
      <c r="X241" s="6" cm="1">
        <f t="array" ref="X241">Table2[shipment sack]*copy!AG241/100</f>
        <v>357.45604045189509</v>
      </c>
      <c r="Y241" s="6" cm="1">
        <f t="array" ref="Y241">Table2[tape charge]*copy!AG241/100</f>
        <v>27.674016034985424</v>
      </c>
      <c r="Z241" s="6">
        <v>29.057716836734699</v>
      </c>
      <c r="AA241" s="6">
        <v>26.982165634110789</v>
      </c>
      <c r="AB241" s="6">
        <v>9.0886080994897966</v>
      </c>
      <c r="AC241">
        <v>481.18195380830912</v>
      </c>
      <c r="AD241">
        <v>385</v>
      </c>
      <c r="AE241">
        <v>44</v>
      </c>
      <c r="AF241">
        <v>405</v>
      </c>
      <c r="AG241">
        <v>0.23061680029154522</v>
      </c>
      <c r="AH241">
        <v>0.40589296452194829</v>
      </c>
      <c r="AI241">
        <v>428.5</v>
      </c>
    </row>
    <row r="242" spans="1:35">
      <c r="B242" t="s">
        <v>374</v>
      </c>
      <c r="D242">
        <v>56</v>
      </c>
      <c r="E242">
        <v>107</v>
      </c>
      <c r="F242" t="s">
        <v>249</v>
      </c>
      <c r="G242" t="s">
        <v>422</v>
      </c>
      <c r="H242">
        <v>61556</v>
      </c>
      <c r="J242">
        <v>100</v>
      </c>
      <c r="L242">
        <v>400</v>
      </c>
      <c r="M242">
        <v>55370</v>
      </c>
      <c r="N242" t="s">
        <v>419</v>
      </c>
      <c r="P242" t="s">
        <v>419</v>
      </c>
      <c r="Q242" t="s">
        <v>419</v>
      </c>
      <c r="S242" cm="1">
        <f t="array" ref="S242">Table2[vehicle expense]*copy!AH242/100</f>
        <v>1821.9130086189618</v>
      </c>
      <c r="T242" cm="1">
        <f t="array" ref="T242">Table2[fuel expense]*copy!AH242/100</f>
        <v>16477.840198436563</v>
      </c>
      <c r="U242" s="6" cm="1">
        <f t="array" ref="U242">Table2[server charge]*copy!AG242/100</f>
        <v>339.94624635568516</v>
      </c>
      <c r="V242" s="6" cm="1">
        <f t="array" ref="V242">Table2[DT roll charge]*copy!AG242/100</f>
        <v>866.08105184037913</v>
      </c>
      <c r="W242" s="6" cm="1">
        <f t="array" ref="W242">Table2[sms charge]*copy!AG242/100</f>
        <v>798.87367893586008</v>
      </c>
      <c r="X242" s="6" cm="1">
        <f t="array" ref="X242">Table2[shipment sack]*copy!AG242/100</f>
        <v>878.19446975218671</v>
      </c>
      <c r="Y242" s="6" cm="1">
        <f t="array" ref="Y242">Table2[tape charge]*copy!AG242/100</f>
        <v>67.989249271137027</v>
      </c>
      <c r="Z242" s="6">
        <v>71.388711734693885</v>
      </c>
      <c r="AA242" s="6">
        <v>66.289518039358612</v>
      </c>
      <c r="AB242" s="6">
        <v>22.328802614795919</v>
      </c>
      <c r="AC242">
        <v>1182.1630717018952</v>
      </c>
      <c r="AD242">
        <v>962</v>
      </c>
      <c r="AE242">
        <v>86</v>
      </c>
      <c r="AF242">
        <v>995</v>
      </c>
      <c r="AG242">
        <v>0.56657707725947526</v>
      </c>
      <c r="AH242">
        <v>0.99719382641811993</v>
      </c>
      <c r="AI242">
        <v>1036</v>
      </c>
    </row>
    <row r="243" spans="1:35">
      <c r="A243" t="s">
        <v>293</v>
      </c>
      <c r="E243">
        <v>140</v>
      </c>
      <c r="F243" t="s">
        <v>59</v>
      </c>
      <c r="G243" t="s">
        <v>419</v>
      </c>
      <c r="H243">
        <v>87010</v>
      </c>
      <c r="I243">
        <v>3000</v>
      </c>
      <c r="J243">
        <v>300</v>
      </c>
      <c r="L243">
        <v>620</v>
      </c>
      <c r="M243">
        <v>36090</v>
      </c>
      <c r="N243">
        <v>6675</v>
      </c>
      <c r="P243" t="s">
        <v>419</v>
      </c>
      <c r="Q243">
        <v>200</v>
      </c>
      <c r="U243" s="6" cm="1">
        <f t="array" ref="U243">Table2[server charge]*copy!AG243/100</f>
        <v>274.00692419825072</v>
      </c>
      <c r="V243" s="6" cm="1">
        <f t="array" ref="V243">Table2[DT roll charge]*copy!AG243/100</f>
        <v>698.08744077988331</v>
      </c>
      <c r="W243" s="6" cm="1">
        <f t="array" ref="W243">Table2[sms charge]*copy!AG243/100</f>
        <v>643.91627186588914</v>
      </c>
      <c r="X243" s="6" cm="1">
        <f t="array" ref="X243">Table2[shipment sack]*copy!AG243/100</f>
        <v>707.85122084548095</v>
      </c>
      <c r="Y243" s="6" cm="1">
        <f t="array" ref="Y243">Table2[tape charge]*copy!AG243/100</f>
        <v>54.801384839650133</v>
      </c>
      <c r="Z243" s="6">
        <v>57.541454081632644</v>
      </c>
      <c r="AA243" s="6">
        <v>53.431350218658892</v>
      </c>
      <c r="AB243" s="6">
        <v>17.997688137755102</v>
      </c>
      <c r="AC243">
        <v>952.85907889941677</v>
      </c>
      <c r="AD243">
        <v>736</v>
      </c>
      <c r="AE243">
        <v>47</v>
      </c>
      <c r="AF243">
        <v>802</v>
      </c>
      <c r="AG243">
        <v>0.4566782069970845</v>
      </c>
      <c r="AI243">
        <v>847</v>
      </c>
    </row>
    <row r="244" spans="1:35">
      <c r="A244" t="s">
        <v>59</v>
      </c>
      <c r="B244" t="s">
        <v>374</v>
      </c>
      <c r="C244">
        <v>140</v>
      </c>
      <c r="D244">
        <v>65</v>
      </c>
      <c r="E244">
        <v>256</v>
      </c>
      <c r="F244" t="s">
        <v>250</v>
      </c>
      <c r="G244" t="s">
        <v>419</v>
      </c>
      <c r="J244" t="s">
        <v>419</v>
      </c>
      <c r="M244">
        <v>5670</v>
      </c>
      <c r="N244" t="s">
        <v>419</v>
      </c>
      <c r="P244" t="s">
        <v>419</v>
      </c>
      <c r="Q244" t="s">
        <v>419</v>
      </c>
      <c r="U244" s="6" cm="1">
        <f t="array" ref="U244">Table2[server charge]*copy!AG244/100</f>
        <v>28.698979591836732</v>
      </c>
      <c r="V244" s="6" cm="1">
        <f t="array" ref="V244">Table2[DT roll charge]*copy!AG244/100</f>
        <v>73.116390306122454</v>
      </c>
      <c r="W244" s="6" cm="1">
        <f t="array" ref="W244">Table2[sms charge]*copy!AG244/100</f>
        <v>67.442602040816325</v>
      </c>
      <c r="X244" s="6" cm="1">
        <f t="array" ref="X244">Table2[shipment sack]*copy!AG244/100</f>
        <v>74.139030612244895</v>
      </c>
      <c r="Y244" s="6" cm="1">
        <f t="array" ref="Y244">Table2[tape charge]*copy!AG244/100</f>
        <v>5.7397959183673466</v>
      </c>
      <c r="Z244" s="6">
        <v>6.0267857142857144</v>
      </c>
      <c r="AA244" s="6">
        <v>5.5963010204081627</v>
      </c>
      <c r="AB244" s="6">
        <v>1.8850446428571428</v>
      </c>
      <c r="AC244">
        <v>99.800701530612244</v>
      </c>
      <c r="AD244">
        <v>88</v>
      </c>
      <c r="AE244">
        <v>2</v>
      </c>
      <c r="AF244">
        <v>84</v>
      </c>
      <c r="AG244">
        <v>4.7831632653061222E-2</v>
      </c>
      <c r="AI244">
        <v>84</v>
      </c>
    </row>
    <row r="245" spans="1:35">
      <c r="A245" t="s">
        <v>293</v>
      </c>
      <c r="E245">
        <v>143</v>
      </c>
      <c r="F245" t="s">
        <v>60</v>
      </c>
      <c r="G245" t="s">
        <v>419</v>
      </c>
      <c r="H245">
        <v>63315</v>
      </c>
      <c r="I245">
        <v>2500</v>
      </c>
      <c r="J245">
        <v>300</v>
      </c>
      <c r="L245">
        <v>400</v>
      </c>
      <c r="M245">
        <v>26265</v>
      </c>
      <c r="N245">
        <v>500</v>
      </c>
      <c r="P245" t="s">
        <v>419</v>
      </c>
      <c r="Q245">
        <v>1150</v>
      </c>
      <c r="U245" s="6" cm="1">
        <f t="array" ref="U245">Table2[server charge]*copy!AG245/100</f>
        <v>169.80229591836735</v>
      </c>
      <c r="V245" s="6" cm="1">
        <f t="array" ref="V245">Table2[DT roll charge]*copy!AG245/100</f>
        <v>432.60530931122446</v>
      </c>
      <c r="W245" s="6" cm="1">
        <f t="array" ref="W245">Table2[sms charge]*copy!AG245/100</f>
        <v>399.03539540816325</v>
      </c>
      <c r="X245" s="6" cm="1">
        <f t="array" ref="X245">Table2[shipment sack]*copy!AG245/100</f>
        <v>438.65593112244898</v>
      </c>
      <c r="Y245" s="6" cm="1">
        <f t="array" ref="Y245">Table2[tape charge]*copy!AG245/100</f>
        <v>33.960459183673471</v>
      </c>
      <c r="Z245" s="6">
        <v>35.658482142857139</v>
      </c>
      <c r="AA245" s="6">
        <v>33.111447704081634</v>
      </c>
      <c r="AB245" s="6">
        <v>11.153180803571429</v>
      </c>
      <c r="AC245">
        <v>590.48748405612241</v>
      </c>
      <c r="AD245">
        <v>413</v>
      </c>
      <c r="AE245">
        <v>109</v>
      </c>
      <c r="AF245">
        <v>497</v>
      </c>
      <c r="AG245">
        <v>0.28300382653061223</v>
      </c>
      <c r="AI245">
        <v>508.5</v>
      </c>
    </row>
    <row r="246" spans="1:35">
      <c r="A246" t="s">
        <v>60</v>
      </c>
      <c r="B246" t="s">
        <v>374</v>
      </c>
      <c r="C246">
        <v>143</v>
      </c>
      <c r="D246">
        <v>64</v>
      </c>
      <c r="E246">
        <v>133</v>
      </c>
      <c r="F246" t="s">
        <v>251</v>
      </c>
      <c r="G246" t="s">
        <v>419</v>
      </c>
      <c r="H246">
        <v>90</v>
      </c>
      <c r="J246" t="s">
        <v>419</v>
      </c>
      <c r="L246">
        <v>281</v>
      </c>
      <c r="M246">
        <v>27650</v>
      </c>
      <c r="N246" t="s">
        <v>419</v>
      </c>
      <c r="P246" t="s">
        <v>419</v>
      </c>
      <c r="Q246" t="s">
        <v>419</v>
      </c>
      <c r="U246" s="6" cm="1">
        <f t="array" ref="U246">Table2[server charge]*copy!AG246/100</f>
        <v>125.38720845481049</v>
      </c>
      <c r="V246" s="6" cm="1">
        <f t="array" ref="V246">Table2[DT roll charge]*copy!AG246/100</f>
        <v>319.44899098032067</v>
      </c>
      <c r="W246" s="6" cm="1">
        <f t="array" ref="W246">Table2[sms charge]*copy!AG246/100</f>
        <v>294.65993986880466</v>
      </c>
      <c r="X246" s="6" cm="1">
        <f t="array" ref="X246">Table2[shipment sack]*copy!AG246/100</f>
        <v>323.91695517492712</v>
      </c>
      <c r="Y246" s="6" cm="1">
        <f t="array" ref="Y246">Table2[tape charge]*copy!AG246/100</f>
        <v>25.077441690962097</v>
      </c>
      <c r="Z246" s="6">
        <v>26.331313775510203</v>
      </c>
      <c r="AA246" s="6">
        <v>24.450505648688043</v>
      </c>
      <c r="AB246" s="6">
        <v>8.2358498086734695</v>
      </c>
      <c r="AC246">
        <v>436.03401740160348</v>
      </c>
      <c r="AD246">
        <v>303</v>
      </c>
      <c r="AE246">
        <v>64</v>
      </c>
      <c r="AF246">
        <v>367</v>
      </c>
      <c r="AG246">
        <v>0.20897868075801748</v>
      </c>
      <c r="AI246">
        <v>379</v>
      </c>
    </row>
    <row r="247" spans="1:35">
      <c r="B247" t="s">
        <v>374</v>
      </c>
      <c r="D247">
        <v>64</v>
      </c>
      <c r="E247">
        <v>190</v>
      </c>
      <c r="F247" t="s">
        <v>252</v>
      </c>
      <c r="G247" t="s">
        <v>419</v>
      </c>
      <c r="J247" t="s">
        <v>419</v>
      </c>
      <c r="M247">
        <v>11600</v>
      </c>
      <c r="N247" t="s">
        <v>419</v>
      </c>
      <c r="P247" t="s">
        <v>419</v>
      </c>
      <c r="Q247" t="s">
        <v>419</v>
      </c>
      <c r="U247" s="6" cm="1">
        <f t="array" ref="U247">Table2[server charge]*copy!AG247/100</f>
        <v>46.465014577259481</v>
      </c>
      <c r="V247" s="6" cm="1">
        <f t="array" ref="V247">Table2[DT roll charge]*copy!AG247/100</f>
        <v>118.37891763848398</v>
      </c>
      <c r="W247" s="6" cm="1">
        <f t="array" ref="W247">Table2[sms charge]*copy!AG247/100</f>
        <v>109.19278425655978</v>
      </c>
      <c r="X247" s="6" cm="1">
        <f t="array" ref="X247">Table2[shipment sack]*copy!AG247/100</f>
        <v>120.03462099125365</v>
      </c>
      <c r="Y247" s="6" cm="1">
        <f t="array" ref="Y247">Table2[tape charge]*copy!AG247/100</f>
        <v>9.2930029154518952</v>
      </c>
      <c r="Z247" s="6">
        <v>9.7576530612244898</v>
      </c>
      <c r="AA247" s="6">
        <v>9.0606778425655978</v>
      </c>
      <c r="AB247" s="6">
        <v>3.0519770408163267</v>
      </c>
      <c r="AC247">
        <v>161.58208819241983</v>
      </c>
      <c r="AD247">
        <v>117</v>
      </c>
      <c r="AE247">
        <v>19</v>
      </c>
      <c r="AF247">
        <v>136</v>
      </c>
      <c r="AG247">
        <v>7.744169096209913E-2</v>
      </c>
      <c r="AI247">
        <v>138.5</v>
      </c>
    </row>
    <row r="248" spans="1:35">
      <c r="B248" t="s">
        <v>374</v>
      </c>
      <c r="D248">
        <v>64</v>
      </c>
      <c r="E248">
        <v>304</v>
      </c>
      <c r="F248" t="s">
        <v>253</v>
      </c>
      <c r="G248" t="s">
        <v>419</v>
      </c>
      <c r="J248" t="s">
        <v>419</v>
      </c>
      <c r="M248">
        <v>3500</v>
      </c>
      <c r="N248" t="s">
        <v>419</v>
      </c>
      <c r="P248" t="s">
        <v>419</v>
      </c>
      <c r="Q248" t="s">
        <v>419</v>
      </c>
      <c r="U248" s="6" cm="1">
        <f t="array" ref="U248">Table2[server charge]*copy!AG248/100</f>
        <v>16.057762390670554</v>
      </c>
      <c r="V248" s="6" cm="1">
        <f t="array" ref="V248">Table2[DT roll charge]*copy!AG248/100</f>
        <v>40.910361242711367</v>
      </c>
      <c r="W248" s="6" cm="1">
        <f t="array" ref="W248">Table2[sms charge]*copy!AG248/100</f>
        <v>37.735741618075799</v>
      </c>
      <c r="X248" s="6" cm="1">
        <f t="array" ref="X248">Table2[shipment sack]*copy!AG248/100</f>
        <v>41.482552842565589</v>
      </c>
      <c r="Y248" s="6" cm="1">
        <f t="array" ref="Y248">Table2[tape charge]*copy!AG248/100</f>
        <v>3.2115524781341107</v>
      </c>
      <c r="Z248" s="6">
        <v>3.3721301020408161</v>
      </c>
      <c r="AA248" s="6">
        <v>3.1312636661807578</v>
      </c>
      <c r="AB248" s="6">
        <v>1.0547273596938773</v>
      </c>
      <c r="AC248">
        <v>55.840868713556844</v>
      </c>
      <c r="AD248">
        <v>36</v>
      </c>
      <c r="AE248">
        <v>10</v>
      </c>
      <c r="AF248">
        <v>47</v>
      </c>
      <c r="AG248">
        <v>2.6762937317784254E-2</v>
      </c>
      <c r="AI248">
        <v>48.5</v>
      </c>
    </row>
    <row r="249" spans="1:35">
      <c r="A249" t="s">
        <v>293</v>
      </c>
      <c r="E249">
        <v>144</v>
      </c>
      <c r="F249" t="s">
        <v>61</v>
      </c>
      <c r="G249" t="s">
        <v>419</v>
      </c>
      <c r="H249">
        <v>81846</v>
      </c>
      <c r="I249">
        <v>3300</v>
      </c>
      <c r="J249" t="s">
        <v>419</v>
      </c>
      <c r="L249">
        <v>400</v>
      </c>
      <c r="M249">
        <v>31675</v>
      </c>
      <c r="N249" t="s">
        <v>419</v>
      </c>
      <c r="P249" t="s">
        <v>419</v>
      </c>
      <c r="Q249">
        <v>1000</v>
      </c>
      <c r="U249" s="6" cm="1">
        <f t="array" ref="U249">Table2[server charge]*copy!AG249/100</f>
        <v>166.72740524781341</v>
      </c>
      <c r="V249" s="6" cm="1">
        <f t="array" ref="V249">Table2[DT roll charge]*copy!AG249/100</f>
        <v>424.77141034985419</v>
      </c>
      <c r="W249" s="6" cm="1">
        <f t="array" ref="W249">Table2[sms charge]*copy!AG249/100</f>
        <v>391.80940233236151</v>
      </c>
      <c r="X249" s="6" cm="1">
        <f t="array" ref="X249">Table2[shipment sack]*copy!AG249/100</f>
        <v>430.71246355685128</v>
      </c>
      <c r="Y249" s="6" cm="1">
        <f t="array" ref="Y249">Table2[tape charge]*copy!AG249/100</f>
        <v>33.345481049562679</v>
      </c>
      <c r="Z249" s="6">
        <v>35.012755102040813</v>
      </c>
      <c r="AA249" s="6">
        <v>32.511844023323619</v>
      </c>
      <c r="AB249" s="6">
        <v>10.951211734693878</v>
      </c>
      <c r="AC249">
        <v>579.79455174927114</v>
      </c>
      <c r="AD249">
        <v>441</v>
      </c>
      <c r="AE249">
        <v>60</v>
      </c>
      <c r="AF249">
        <v>488</v>
      </c>
      <c r="AG249">
        <v>0.27787900874635568</v>
      </c>
      <c r="AI249">
        <v>506</v>
      </c>
    </row>
    <row r="250" spans="1:35">
      <c r="A250" t="s">
        <v>61</v>
      </c>
      <c r="B250" t="s">
        <v>374</v>
      </c>
      <c r="C250">
        <v>144</v>
      </c>
      <c r="D250">
        <v>93</v>
      </c>
      <c r="E250">
        <v>145</v>
      </c>
      <c r="F250" t="s">
        <v>254</v>
      </c>
      <c r="G250" t="s">
        <v>419</v>
      </c>
      <c r="H250">
        <v>1190</v>
      </c>
      <c r="J250">
        <v>100</v>
      </c>
      <c r="L250">
        <v>300</v>
      </c>
      <c r="M250">
        <v>31750</v>
      </c>
      <c r="N250" t="s">
        <v>419</v>
      </c>
      <c r="P250" t="s">
        <v>419</v>
      </c>
      <c r="Q250">
        <v>700</v>
      </c>
      <c r="U250" s="6" cm="1">
        <f t="array" ref="U250">Table2[server charge]*copy!AG250/100</f>
        <v>132.56195335276968</v>
      </c>
      <c r="V250" s="6" cm="1">
        <f t="array" ref="V250">Table2[DT roll charge]*copy!AG250/100</f>
        <v>337.72808855685128</v>
      </c>
      <c r="W250" s="6" cm="1">
        <f t="array" ref="W250">Table2[sms charge]*copy!AG250/100</f>
        <v>311.52059037900869</v>
      </c>
      <c r="X250" s="6" cm="1">
        <f t="array" ref="X250">Table2[shipment sack]*copy!AG250/100</f>
        <v>342.45171282798833</v>
      </c>
      <c r="Y250" s="6" cm="1">
        <f t="array" ref="Y250">Table2[tape charge]*copy!AG250/100</f>
        <v>26.512390670553938</v>
      </c>
      <c r="Z250" s="6">
        <v>27.838010204081634</v>
      </c>
      <c r="AA250" s="6">
        <v>25.849580903790088</v>
      </c>
      <c r="AB250" s="6">
        <v>8.7071109693877542</v>
      </c>
      <c r="AC250">
        <v>460.98419278425649</v>
      </c>
      <c r="AD250">
        <v>318</v>
      </c>
      <c r="AE250">
        <v>57</v>
      </c>
      <c r="AF250">
        <v>388</v>
      </c>
      <c r="AG250">
        <v>0.22093658892128279</v>
      </c>
      <c r="AI250">
        <v>402.5</v>
      </c>
    </row>
    <row r="251" spans="1:35">
      <c r="A251" t="s">
        <v>293</v>
      </c>
      <c r="E251">
        <v>149</v>
      </c>
      <c r="F251" t="s">
        <v>62</v>
      </c>
      <c r="G251" t="s">
        <v>422</v>
      </c>
      <c r="H251">
        <v>119670</v>
      </c>
      <c r="J251">
        <v>2050</v>
      </c>
      <c r="L251">
        <v>600</v>
      </c>
      <c r="M251">
        <v>58885</v>
      </c>
      <c r="N251">
        <v>2387.5</v>
      </c>
      <c r="P251" t="s">
        <v>419</v>
      </c>
      <c r="Q251" t="s">
        <v>419</v>
      </c>
      <c r="S251" cm="1">
        <f t="array" ref="S251">Table2[vehicle expense]*copy!AH251/100</f>
        <v>1924.4528362397273</v>
      </c>
      <c r="T251" cm="1">
        <f t="array" ref="T251">Table2[fuel expense]*copy!AH251/100</f>
        <v>17405.236229705351</v>
      </c>
      <c r="U251" s="6" cm="1">
        <f t="array" ref="U251">Table2[server charge]*copy!AG251/100</f>
        <v>359.07889941690962</v>
      </c>
      <c r="V251" s="6" cm="1">
        <f t="array" ref="V251">Table2[DT roll charge]*copy!AG251/100</f>
        <v>914.82531204446059</v>
      </c>
      <c r="W251" s="6" cm="1">
        <f t="array" ref="W251">Table2[sms charge]*copy!AG251/100</f>
        <v>843.83541362973756</v>
      </c>
      <c r="X251" s="6" cm="1">
        <f t="array" ref="X251">Table2[shipment sack]*copy!AG251/100</f>
        <v>927.62049016034985</v>
      </c>
      <c r="Y251" s="6" cm="1">
        <f t="array" ref="Y251">Table2[tape charge]*copy!AG251/100</f>
        <v>71.815779883381936</v>
      </c>
      <c r="Z251" s="6">
        <v>75.406568877551024</v>
      </c>
      <c r="AA251" s="6">
        <v>70.020385386297377</v>
      </c>
      <c r="AB251" s="6">
        <v>23.585499043367349</v>
      </c>
      <c r="AC251">
        <v>1248.6968727223032</v>
      </c>
      <c r="AD251">
        <v>945</v>
      </c>
      <c r="AE251">
        <v>117</v>
      </c>
      <c r="AF251">
        <v>1051</v>
      </c>
      <c r="AG251">
        <v>0.59846483236151604</v>
      </c>
      <c r="AH251">
        <v>1.0533172980557226</v>
      </c>
      <c r="AI251">
        <v>1096.5</v>
      </c>
    </row>
    <row r="252" spans="1:35">
      <c r="A252" t="s">
        <v>62</v>
      </c>
      <c r="B252" t="s">
        <v>374</v>
      </c>
      <c r="C252">
        <v>149</v>
      </c>
      <c r="D252">
        <v>55</v>
      </c>
      <c r="E252">
        <v>27</v>
      </c>
      <c r="F252" t="s">
        <v>255</v>
      </c>
      <c r="G252" t="s">
        <v>422</v>
      </c>
      <c r="J252" t="s">
        <v>419</v>
      </c>
      <c r="M252">
        <v>52855</v>
      </c>
      <c r="N252">
        <v>1037.5</v>
      </c>
      <c r="P252" t="s">
        <v>419</v>
      </c>
      <c r="Q252" t="s">
        <v>419</v>
      </c>
      <c r="S252" cm="1">
        <f t="array" ref="S252">Table2[vehicle expense]*copy!AH252/100</f>
        <v>1691.9071557426339</v>
      </c>
      <c r="T252" cm="1">
        <f t="array" ref="T252">Table2[fuel expense]*copy!AH252/100</f>
        <v>15302.03451593506</v>
      </c>
      <c r="U252" s="6" cm="1">
        <f t="array" ref="U252">Table2[server charge]*copy!AG252/100</f>
        <v>315.68877551020404</v>
      </c>
      <c r="V252" s="6" cm="1">
        <f t="array" ref="V252">Table2[DT roll charge]*copy!AG252/100</f>
        <v>804.28029336734687</v>
      </c>
      <c r="W252" s="6" cm="1">
        <f t="array" ref="W252">Table2[sms charge]*copy!AG252/100</f>
        <v>741.86862244897941</v>
      </c>
      <c r="X252" s="6" cm="1">
        <f t="array" ref="X252">Table2[shipment sack]*copy!AG252/100</f>
        <v>815.52933673469374</v>
      </c>
      <c r="Y252" s="6" cm="1">
        <f t="array" ref="Y252">Table2[tape charge]*copy!AG252/100</f>
        <v>63.137755102040813</v>
      </c>
      <c r="Z252" s="6">
        <v>66.294642857142847</v>
      </c>
      <c r="AA252" s="6">
        <v>61.55931122448979</v>
      </c>
      <c r="AB252" s="6">
        <v>20.735491071428569</v>
      </c>
      <c r="AC252">
        <v>1097.8077168367347</v>
      </c>
      <c r="AD252">
        <v>830</v>
      </c>
      <c r="AE252">
        <v>114</v>
      </c>
      <c r="AF252">
        <v>924</v>
      </c>
      <c r="AG252">
        <v>0.52614795918367341</v>
      </c>
      <c r="AH252">
        <v>0.92603728202044511</v>
      </c>
      <c r="AI252">
        <v>965.5</v>
      </c>
    </row>
    <row r="253" spans="1:35">
      <c r="B253" t="s">
        <v>374</v>
      </c>
      <c r="D253">
        <v>55</v>
      </c>
      <c r="E253">
        <v>291</v>
      </c>
      <c r="F253" t="s">
        <v>256</v>
      </c>
      <c r="G253" t="s">
        <v>422</v>
      </c>
      <c r="J253" t="s">
        <v>419</v>
      </c>
      <c r="M253">
        <v>12730</v>
      </c>
      <c r="N253" t="s">
        <v>419</v>
      </c>
      <c r="P253" t="s">
        <v>419</v>
      </c>
      <c r="Q253" t="s">
        <v>419</v>
      </c>
      <c r="S253" cm="1">
        <f t="array" ref="S253">Table2[vehicle expense]*copy!AH253/100</f>
        <v>347.90298657045497</v>
      </c>
      <c r="T253" cm="1">
        <f t="array" ref="T253">Table2[fuel expense]*copy!AH253/100</f>
        <v>3146.5222489476851</v>
      </c>
      <c r="U253" s="6" cm="1">
        <f t="array" ref="U253">Table2[server charge]*copy!AG253/100</f>
        <v>64.9143586005831</v>
      </c>
      <c r="V253" s="6" cm="1">
        <f t="array" ref="V253">Table2[DT roll charge]*copy!AG253/100</f>
        <v>165.38231140670555</v>
      </c>
      <c r="W253" s="6" cm="1">
        <f t="array" ref="W253">Table2[sms charge]*copy!AG253/100</f>
        <v>152.54874271137029</v>
      </c>
      <c r="X253" s="6" cm="1">
        <f t="array" ref="X253">Table2[shipment sack]*copy!AG253/100</f>
        <v>167.69542638483966</v>
      </c>
      <c r="Y253" s="6" cm="1">
        <f t="array" ref="Y253">Table2[tape charge]*copy!AG253/100</f>
        <v>12.98287172011662</v>
      </c>
      <c r="Z253" s="6">
        <v>13.632015306122451</v>
      </c>
      <c r="AA253" s="6">
        <v>12.658299927113706</v>
      </c>
      <c r="AB253" s="6">
        <v>4.2637914540816331</v>
      </c>
      <c r="AC253">
        <v>225.73968203352771</v>
      </c>
      <c r="AD253">
        <v>187</v>
      </c>
      <c r="AE253">
        <v>31</v>
      </c>
      <c r="AF253">
        <v>190</v>
      </c>
      <c r="AG253">
        <v>0.1081905976676385</v>
      </c>
      <c r="AH253">
        <v>0.19041892162758067</v>
      </c>
      <c r="AI253">
        <v>193</v>
      </c>
    </row>
    <row r="254" spans="1:35">
      <c r="A254" t="s">
        <v>293</v>
      </c>
      <c r="E254">
        <v>161</v>
      </c>
      <c r="F254" t="s">
        <v>63</v>
      </c>
      <c r="G254" t="s">
        <v>422</v>
      </c>
      <c r="H254">
        <v>60940</v>
      </c>
      <c r="I254">
        <v>3500</v>
      </c>
      <c r="J254">
        <v>200</v>
      </c>
      <c r="L254">
        <v>400</v>
      </c>
      <c r="M254">
        <v>22350</v>
      </c>
      <c r="N254" t="s">
        <v>419</v>
      </c>
      <c r="P254" t="s">
        <v>419</v>
      </c>
      <c r="Q254" t="s">
        <v>419</v>
      </c>
      <c r="S254" cm="1">
        <f t="array" ref="S254">Table2[vehicle expense]*copy!AH254/100</f>
        <v>622.56323912607741</v>
      </c>
      <c r="T254" cm="1">
        <f t="array" ref="T254">Table2[fuel expense]*copy!AH254/100</f>
        <v>5630.6187612748054</v>
      </c>
      <c r="U254" s="6" cm="1">
        <f t="array" ref="U254">Table2[server charge]*copy!AG254/100</f>
        <v>116.1625364431487</v>
      </c>
      <c r="V254" s="6" cm="1">
        <f t="array" ref="V254">Table2[DT roll charge]*copy!AG254/100</f>
        <v>295.94729409620993</v>
      </c>
      <c r="W254" s="6" cm="1">
        <f t="array" ref="W254">Table2[sms charge]*copy!AG254/100</f>
        <v>272.98196064139944</v>
      </c>
      <c r="X254" s="6" cm="1">
        <f t="array" ref="X254">Table2[shipment sack]*copy!AG254/100</f>
        <v>300.08655247813414</v>
      </c>
      <c r="Y254" s="6" cm="1">
        <f t="array" ref="Y254">Table2[tape charge]*copy!AG254/100</f>
        <v>23.232507288629741</v>
      </c>
      <c r="Z254" s="6">
        <v>24.394132653061224</v>
      </c>
      <c r="AA254" s="6">
        <v>22.651694606413994</v>
      </c>
      <c r="AB254" s="6">
        <v>7.629942602040817</v>
      </c>
      <c r="AC254">
        <v>403.95522048104959</v>
      </c>
      <c r="AD254">
        <v>308</v>
      </c>
      <c r="AE254">
        <v>26</v>
      </c>
      <c r="AF254">
        <v>340</v>
      </c>
      <c r="AG254">
        <v>0.19360422740524783</v>
      </c>
      <c r="AH254">
        <v>0.34074964922830231</v>
      </c>
      <c r="AI254">
        <v>364</v>
      </c>
    </row>
    <row r="255" spans="1:35">
      <c r="A255" t="s">
        <v>63</v>
      </c>
      <c r="B255" t="s">
        <v>374</v>
      </c>
      <c r="C255">
        <v>161</v>
      </c>
      <c r="D255">
        <v>98</v>
      </c>
      <c r="E255">
        <v>163</v>
      </c>
      <c r="F255" t="s">
        <v>257</v>
      </c>
      <c r="G255" t="s">
        <v>422</v>
      </c>
      <c r="J255" t="s">
        <v>419</v>
      </c>
      <c r="M255">
        <v>11800</v>
      </c>
      <c r="N255" t="s">
        <v>419</v>
      </c>
      <c r="P255" t="s">
        <v>419</v>
      </c>
      <c r="Q255" t="s">
        <v>419</v>
      </c>
      <c r="S255" cm="1">
        <f t="array" ref="S255">Table2[vehicle expense]*copy!AH255/100</f>
        <v>318.60589296452196</v>
      </c>
      <c r="T255" cm="1">
        <f t="array" ref="T255">Table2[fuel expense]*copy!AH255/100</f>
        <v>2881.5519542994589</v>
      </c>
      <c r="U255" s="6" cm="1">
        <f t="array" ref="U255">Table2[server charge]*copy!AG255/100</f>
        <v>59.447886297376087</v>
      </c>
      <c r="V255" s="6" cm="1">
        <f t="array" ref="V255">Table2[DT roll charge]*copy!AG255/100</f>
        <v>151.45537991982508</v>
      </c>
      <c r="W255" s="6" cm="1">
        <f t="array" ref="W255">Table2[sms charge]*copy!AG255/100</f>
        <v>139.70253279883383</v>
      </c>
      <c r="X255" s="6" cm="1">
        <f t="array" ref="X255">Table2[shipment sack]*copy!AG255/100</f>
        <v>153.57370626822157</v>
      </c>
      <c r="Y255" s="6" cm="1">
        <f t="array" ref="Y255">Table2[tape charge]*copy!AG255/100</f>
        <v>11.889577259475217</v>
      </c>
      <c r="Z255" s="6">
        <v>12.484056122448981</v>
      </c>
      <c r="AA255" s="6">
        <v>11.592337827988338</v>
      </c>
      <c r="AB255" s="6">
        <v>3.904735331632653</v>
      </c>
      <c r="AC255">
        <v>206.73002459912536</v>
      </c>
      <c r="AD255">
        <v>178</v>
      </c>
      <c r="AE255">
        <v>19</v>
      </c>
      <c r="AF255">
        <v>174</v>
      </c>
      <c r="AG255">
        <v>9.9079810495626822E-2</v>
      </c>
      <c r="AH255">
        <v>0.17438364401683704</v>
      </c>
      <c r="AI255">
        <v>178</v>
      </c>
    </row>
    <row r="256" spans="1:35">
      <c r="B256" t="s">
        <v>374</v>
      </c>
      <c r="D256">
        <v>98</v>
      </c>
      <c r="E256">
        <v>166</v>
      </c>
      <c r="F256" t="s">
        <v>258</v>
      </c>
      <c r="G256" t="s">
        <v>422</v>
      </c>
      <c r="J256" t="s">
        <v>419</v>
      </c>
      <c r="M256">
        <v>8900</v>
      </c>
      <c r="N256" t="s">
        <v>419</v>
      </c>
      <c r="P256" t="s">
        <v>419</v>
      </c>
      <c r="Q256" t="s">
        <v>419</v>
      </c>
      <c r="S256" cm="1">
        <f t="array" ref="S256">Table2[vehicle expense]*copy!AH256/100</f>
        <v>241.70102224894771</v>
      </c>
      <c r="T256" cm="1">
        <f t="array" ref="T256">Table2[fuel expense]*copy!AH256/100</f>
        <v>2186.0049308478656</v>
      </c>
      <c r="U256" s="6" cm="1">
        <f t="array" ref="U256">Table2[server charge]*copy!AG256/100</f>
        <v>45.098396501457728</v>
      </c>
      <c r="V256" s="6" cm="1">
        <f t="array" ref="V256">Table2[DT roll charge]*copy!AG256/100</f>
        <v>114.89718476676384</v>
      </c>
      <c r="W256" s="6" cm="1">
        <f t="array" ref="W256">Table2[sms charge]*copy!AG256/100</f>
        <v>105.98123177842564</v>
      </c>
      <c r="X256" s="6" cm="1">
        <f t="array" ref="X256">Table2[shipment sack]*copy!AG256/100</f>
        <v>116.50419096209913</v>
      </c>
      <c r="Y256" s="6" cm="1">
        <f t="array" ref="Y256">Table2[tape charge]*copy!AG256/100</f>
        <v>9.0196793002915445</v>
      </c>
      <c r="Z256" s="6">
        <v>9.470663265306122</v>
      </c>
      <c r="AA256" s="6">
        <v>8.7941873177842567</v>
      </c>
      <c r="AB256" s="6">
        <v>2.9622130102040813</v>
      </c>
      <c r="AC256">
        <v>156.82967383381924</v>
      </c>
      <c r="AD256">
        <v>132</v>
      </c>
      <c r="AE256">
        <v>18</v>
      </c>
      <c r="AF256">
        <v>132</v>
      </c>
      <c r="AG256">
        <v>7.5163994169096207E-2</v>
      </c>
      <c r="AH256">
        <v>0.132291040288635</v>
      </c>
      <c r="AI256">
        <v>139.5</v>
      </c>
    </row>
    <row r="257" spans="1:35">
      <c r="A257" t="s">
        <v>293</v>
      </c>
      <c r="E257">
        <v>165</v>
      </c>
      <c r="F257" t="s">
        <v>64</v>
      </c>
      <c r="G257" t="s">
        <v>419</v>
      </c>
      <c r="H257">
        <v>70750</v>
      </c>
      <c r="I257">
        <v>3000</v>
      </c>
      <c r="J257" t="s">
        <v>419</v>
      </c>
      <c r="L257">
        <v>681</v>
      </c>
      <c r="M257">
        <v>19550</v>
      </c>
      <c r="N257" t="s">
        <v>419</v>
      </c>
      <c r="P257" t="s">
        <v>419</v>
      </c>
      <c r="Q257">
        <v>1100</v>
      </c>
      <c r="U257" s="6" cm="1">
        <f t="array" ref="U257">Table2[server charge]*copy!AG257/100</f>
        <v>133.24526239067055</v>
      </c>
      <c r="V257" s="6" cm="1">
        <f t="array" ref="V257">Table2[DT roll charge]*copy!AG257/100</f>
        <v>339.46895499271136</v>
      </c>
      <c r="W257" s="6" cm="1">
        <f t="array" ref="W257">Table2[sms charge]*copy!AG257/100</f>
        <v>313.12636661807579</v>
      </c>
      <c r="X257" s="6" cm="1">
        <f t="array" ref="X257">Table2[shipment sack]*copy!AG257/100</f>
        <v>344.21692784256555</v>
      </c>
      <c r="Y257" s="6" cm="1">
        <f t="array" ref="Y257">Table2[tape charge]*copy!AG257/100</f>
        <v>26.649052478134113</v>
      </c>
      <c r="Z257" s="6">
        <v>27.981505102040813</v>
      </c>
      <c r="AA257" s="6">
        <v>25.982826166180757</v>
      </c>
      <c r="AB257" s="6">
        <v>8.751992984693878</v>
      </c>
      <c r="AC257">
        <v>463.36039996355686</v>
      </c>
      <c r="AD257">
        <v>316</v>
      </c>
      <c r="AE257">
        <v>69</v>
      </c>
      <c r="AF257">
        <v>390</v>
      </c>
      <c r="AG257">
        <v>0.22207543731778426</v>
      </c>
      <c r="AI257">
        <v>410</v>
      </c>
    </row>
    <row r="258" spans="1:35">
      <c r="A258" t="s">
        <v>64</v>
      </c>
      <c r="B258" t="s">
        <v>374</v>
      </c>
      <c r="C258">
        <v>165</v>
      </c>
      <c r="D258">
        <v>76</v>
      </c>
      <c r="E258">
        <v>153</v>
      </c>
      <c r="F258" t="s">
        <v>259</v>
      </c>
      <c r="G258" t="s">
        <v>419</v>
      </c>
      <c r="H258">
        <v>1500</v>
      </c>
      <c r="J258" t="s">
        <v>419</v>
      </c>
      <c r="M258">
        <v>36050</v>
      </c>
      <c r="N258" t="s">
        <v>419</v>
      </c>
      <c r="P258" t="s">
        <v>419</v>
      </c>
      <c r="Q258">
        <v>900</v>
      </c>
      <c r="U258" s="6" cm="1">
        <f t="array" ref="U258">Table2[server charge]*copy!AG258/100</f>
        <v>143.83655247813408</v>
      </c>
      <c r="V258" s="6" cm="1">
        <f t="array" ref="V258">Table2[DT roll charge]*copy!AG258/100</f>
        <v>366.45238474854227</v>
      </c>
      <c r="W258" s="6" cm="1">
        <f t="array" ref="W258">Table2[sms charge]*copy!AG258/100</f>
        <v>338.01589832361509</v>
      </c>
      <c r="X258" s="6" cm="1">
        <f t="array" ref="X258">Table2[shipment sack]*copy!AG258/100</f>
        <v>371.5777605685131</v>
      </c>
      <c r="Y258" s="6" cm="1">
        <f t="array" ref="Y258">Table2[tape charge]*copy!AG258/100</f>
        <v>28.76731049562682</v>
      </c>
      <c r="Z258" s="6">
        <v>30.205676020408159</v>
      </c>
      <c r="AA258" s="6">
        <v>28.048127733236146</v>
      </c>
      <c r="AB258" s="6">
        <v>9.4476642219387745</v>
      </c>
      <c r="AC258">
        <v>500.1916112427113</v>
      </c>
      <c r="AD258">
        <v>405</v>
      </c>
      <c r="AE258">
        <v>68</v>
      </c>
      <c r="AF258">
        <v>421</v>
      </c>
      <c r="AG258">
        <v>0.23972758746355682</v>
      </c>
      <c r="AI258">
        <v>439</v>
      </c>
    </row>
    <row r="259" spans="1:35">
      <c r="B259" t="s">
        <v>374</v>
      </c>
      <c r="D259">
        <v>76</v>
      </c>
      <c r="E259">
        <v>196</v>
      </c>
      <c r="F259" t="s">
        <v>260</v>
      </c>
      <c r="G259" t="s">
        <v>419</v>
      </c>
      <c r="H259">
        <v>1900</v>
      </c>
      <c r="J259" t="s">
        <v>419</v>
      </c>
      <c r="L259">
        <v>281</v>
      </c>
      <c r="M259">
        <v>38050</v>
      </c>
      <c r="N259" t="s">
        <v>419</v>
      </c>
      <c r="P259" t="s">
        <v>419</v>
      </c>
      <c r="Q259">
        <v>1100</v>
      </c>
      <c r="U259" s="6" cm="1">
        <f t="array" ref="U259">Table2[server charge]*copy!AG259/100</f>
        <v>164.33582361516036</v>
      </c>
      <c r="V259" s="6" cm="1">
        <f t="array" ref="V259">Table2[DT roll charge]*copy!AG259/100</f>
        <v>418.67837782434407</v>
      </c>
      <c r="W259" s="6" cm="1">
        <f t="array" ref="W259">Table2[sms charge]*copy!AG259/100</f>
        <v>386.18918549562687</v>
      </c>
      <c r="X259" s="6" cm="1">
        <f t="array" ref="X259">Table2[shipment sack]*copy!AG259/100</f>
        <v>424.53421100583097</v>
      </c>
      <c r="Y259" s="6" cm="1">
        <f t="array" ref="Y259">Table2[tape charge]*copy!AG259/100</f>
        <v>32.867164723032069</v>
      </c>
      <c r="Z259" s="6">
        <v>34.510522959183675</v>
      </c>
      <c r="AA259" s="6">
        <v>32.045485604956269</v>
      </c>
      <c r="AB259" s="6">
        <v>10.794124681122451</v>
      </c>
      <c r="AC259">
        <v>571.47782662172017</v>
      </c>
      <c r="AD259">
        <v>407</v>
      </c>
      <c r="AE259">
        <v>106</v>
      </c>
      <c r="AF259">
        <v>481</v>
      </c>
      <c r="AG259">
        <v>0.2738930393586006</v>
      </c>
      <c r="AI259">
        <v>498</v>
      </c>
    </row>
    <row r="260" spans="1:35">
      <c r="A260" t="s">
        <v>293</v>
      </c>
      <c r="E260">
        <v>168</v>
      </c>
      <c r="F260" t="s">
        <v>65</v>
      </c>
      <c r="G260" t="s">
        <v>419</v>
      </c>
      <c r="H260">
        <v>90000</v>
      </c>
      <c r="I260">
        <v>3000</v>
      </c>
      <c r="J260" t="s">
        <v>419</v>
      </c>
      <c r="L260">
        <v>400</v>
      </c>
      <c r="M260">
        <v>11600</v>
      </c>
      <c r="N260" t="s">
        <v>419</v>
      </c>
      <c r="P260" t="s">
        <v>419</v>
      </c>
      <c r="Q260">
        <v>1150</v>
      </c>
      <c r="U260" s="6" cm="1">
        <f t="array" ref="U260">Table2[server charge]*copy!AG260/100</f>
        <v>87.805211370262384</v>
      </c>
      <c r="V260" s="6" cm="1">
        <f t="array" ref="V260">Table2[DT roll charge]*copy!AG260/100</f>
        <v>223.70133700801748</v>
      </c>
      <c r="W260" s="6" cm="1">
        <f t="array" ref="W260">Table2[sms charge]*copy!AG260/100</f>
        <v>206.34224672011661</v>
      </c>
      <c r="X260" s="6" cm="1">
        <f t="array" ref="X260">Table2[shipment sack]*copy!AG260/100</f>
        <v>226.83012937317781</v>
      </c>
      <c r="Y260" s="6" cm="1">
        <f t="array" ref="Y260">Table2[tape charge]*copy!AG260/100</f>
        <v>17.561042274052475</v>
      </c>
      <c r="Z260" s="6">
        <v>18.439094387755102</v>
      </c>
      <c r="AA260" s="6">
        <v>17.122016217201164</v>
      </c>
      <c r="AB260" s="6">
        <v>5.7673389668367339</v>
      </c>
      <c r="AC260">
        <v>305.3426225400874</v>
      </c>
      <c r="AD260">
        <v>199</v>
      </c>
      <c r="AE260">
        <v>59</v>
      </c>
      <c r="AF260">
        <v>257</v>
      </c>
      <c r="AG260">
        <v>0.1463420189504373</v>
      </c>
      <c r="AI260">
        <v>278.5</v>
      </c>
    </row>
    <row r="261" spans="1:35">
      <c r="A261" t="s">
        <v>65</v>
      </c>
      <c r="B261" t="s">
        <v>374</v>
      </c>
      <c r="C261">
        <v>168</v>
      </c>
      <c r="D261">
        <v>32</v>
      </c>
      <c r="E261">
        <v>200</v>
      </c>
      <c r="F261" t="s">
        <v>261</v>
      </c>
      <c r="G261" t="s">
        <v>419</v>
      </c>
      <c r="H261">
        <v>3950</v>
      </c>
      <c r="J261" t="s">
        <v>419</v>
      </c>
      <c r="L261">
        <v>281</v>
      </c>
      <c r="M261">
        <v>23700</v>
      </c>
      <c r="N261" t="s">
        <v>419</v>
      </c>
      <c r="P261" t="s">
        <v>419</v>
      </c>
      <c r="Q261" t="s">
        <v>419</v>
      </c>
      <c r="U261" s="6" cm="1">
        <f t="array" ref="U261">Table2[server charge]*copy!AG261/100</f>
        <v>100.78808309037902</v>
      </c>
      <c r="V261" s="6" cm="1">
        <f t="array" ref="V261">Table2[DT roll charge]*copy!AG261/100</f>
        <v>256.77779928935865</v>
      </c>
      <c r="W261" s="6" cm="1">
        <f t="array" ref="W261">Table2[sms charge]*copy!AG261/100</f>
        <v>236.85199526239069</v>
      </c>
      <c r="X261" s="6" cm="1">
        <f t="array" ref="X261">Table2[shipment sack]*copy!AG261/100</f>
        <v>260.36921465014581</v>
      </c>
      <c r="Y261" s="6" cm="1">
        <f t="array" ref="Y261">Table2[tape charge]*copy!AG261/100</f>
        <v>20.157616618075803</v>
      </c>
      <c r="Z261" s="6">
        <v>21.165497448979593</v>
      </c>
      <c r="AA261" s="6">
        <v>19.65367620262391</v>
      </c>
      <c r="AB261" s="6">
        <v>6.6200972576530628</v>
      </c>
      <c r="AC261">
        <v>350.49055894679304</v>
      </c>
      <c r="AD261">
        <v>239</v>
      </c>
      <c r="AE261">
        <v>64</v>
      </c>
      <c r="AF261">
        <v>295</v>
      </c>
      <c r="AG261">
        <v>0.16798013848396504</v>
      </c>
      <c r="AI261">
        <v>308.5</v>
      </c>
    </row>
    <row r="262" spans="1:35">
      <c r="B262" t="s">
        <v>374</v>
      </c>
      <c r="D262">
        <v>32</v>
      </c>
      <c r="E262">
        <v>80</v>
      </c>
      <c r="F262" t="s">
        <v>262</v>
      </c>
      <c r="G262" t="s">
        <v>419</v>
      </c>
      <c r="H262">
        <v>1500</v>
      </c>
      <c r="J262" t="s">
        <v>419</v>
      </c>
      <c r="L262">
        <v>281</v>
      </c>
      <c r="M262">
        <v>18250</v>
      </c>
      <c r="N262" t="s">
        <v>419</v>
      </c>
      <c r="P262" t="s">
        <v>419</v>
      </c>
      <c r="Q262">
        <v>2100</v>
      </c>
      <c r="U262" s="6" cm="1">
        <f t="array" ref="U262">Table2[server charge]*copy!AG262/100</f>
        <v>83.363702623906704</v>
      </c>
      <c r="V262" s="6" cm="1">
        <f t="array" ref="V262">Table2[DT roll charge]*copy!AG262/100</f>
        <v>212.3857051749271</v>
      </c>
      <c r="W262" s="6" cm="1">
        <f t="array" ref="W262">Table2[sms charge]*copy!AG262/100</f>
        <v>195.90470116618076</v>
      </c>
      <c r="X262" s="6" cm="1">
        <f t="array" ref="X262">Table2[shipment sack]*copy!AG262/100</f>
        <v>215.35623177842564</v>
      </c>
      <c r="Y262" s="6" cm="1">
        <f t="array" ref="Y262">Table2[tape charge]*copy!AG262/100</f>
        <v>16.672740524781339</v>
      </c>
      <c r="Z262" s="6">
        <v>17.506377551020407</v>
      </c>
      <c r="AA262" s="6">
        <v>16.255922011661809</v>
      </c>
      <c r="AB262" s="6">
        <v>5.475605867346939</v>
      </c>
      <c r="AC262">
        <v>289.89727587463557</v>
      </c>
      <c r="AD262">
        <v>193</v>
      </c>
      <c r="AE262">
        <v>67</v>
      </c>
      <c r="AF262">
        <v>244</v>
      </c>
      <c r="AG262">
        <v>0.13893950437317784</v>
      </c>
      <c r="AI262">
        <v>249.5</v>
      </c>
    </row>
    <row r="263" spans="1:35">
      <c r="B263" t="s">
        <v>374</v>
      </c>
      <c r="D263">
        <v>32</v>
      </c>
      <c r="E263">
        <v>255</v>
      </c>
      <c r="F263" t="s">
        <v>263</v>
      </c>
      <c r="G263" t="s">
        <v>419</v>
      </c>
      <c r="H263">
        <v>1100</v>
      </c>
      <c r="J263" t="s">
        <v>419</v>
      </c>
      <c r="L263">
        <v>300</v>
      </c>
      <c r="M263">
        <v>7550</v>
      </c>
      <c r="N263" t="s">
        <v>419</v>
      </c>
      <c r="P263" t="s">
        <v>419</v>
      </c>
      <c r="Q263" t="s">
        <v>419</v>
      </c>
      <c r="U263" s="6" cm="1">
        <f t="array" ref="U263">Table2[server charge]*copy!AG263/100</f>
        <v>36.557033527696788</v>
      </c>
      <c r="V263" s="6" cm="1">
        <f t="array" ref="V263">Table2[DT roll charge]*copy!AG263/100</f>
        <v>93.136354318513114</v>
      </c>
      <c r="W263" s="6" cm="1">
        <f t="array" ref="W263">Table2[sms charge]*copy!AG263/100</f>
        <v>85.909028790087447</v>
      </c>
      <c r="X263" s="6" cm="1">
        <f t="array" ref="X263">Table2[shipment sack]*copy!AG263/100</f>
        <v>94.43900327988338</v>
      </c>
      <c r="Y263" s="6" cm="1">
        <f t="array" ref="Y263">Table2[tape charge]*copy!AG263/100</f>
        <v>7.3114067055393583</v>
      </c>
      <c r="Z263" s="6">
        <v>7.6769770408163263</v>
      </c>
      <c r="AA263" s="6">
        <v>7.1286215379008739</v>
      </c>
      <c r="AB263" s="6">
        <v>2.4011878188775508</v>
      </c>
      <c r="AC263">
        <v>127.12708409256558</v>
      </c>
      <c r="AD263">
        <v>79</v>
      </c>
      <c r="AE263">
        <v>31</v>
      </c>
      <c r="AF263">
        <v>107</v>
      </c>
      <c r="AG263">
        <v>6.0928389212827984E-2</v>
      </c>
      <c r="AI263">
        <v>108.5</v>
      </c>
    </row>
    <row r="264" spans="1:35">
      <c r="A264" t="s">
        <v>293</v>
      </c>
      <c r="E264">
        <v>192</v>
      </c>
      <c r="F264" t="s">
        <v>66</v>
      </c>
      <c r="G264" t="s">
        <v>422</v>
      </c>
      <c r="H264">
        <v>115500</v>
      </c>
      <c r="I264">
        <v>4000</v>
      </c>
      <c r="J264">
        <v>350</v>
      </c>
      <c r="L264">
        <v>400</v>
      </c>
      <c r="M264">
        <v>56525</v>
      </c>
      <c r="N264" t="s">
        <v>419</v>
      </c>
      <c r="P264" t="s">
        <v>419</v>
      </c>
      <c r="Q264">
        <v>600</v>
      </c>
      <c r="S264" cm="1">
        <f t="array" ref="S264">Table2[vehicle expense]*copy!AH264/100</f>
        <v>1994.033433553818</v>
      </c>
      <c r="T264" cm="1">
        <f t="array" ref="T264">Table2[fuel expense]*copy!AH264/100</f>
        <v>18034.540679494887</v>
      </c>
      <c r="U264" s="6" cm="1">
        <f t="array" ref="U264">Table2[server charge]*copy!AG264/100</f>
        <v>372.0617711370262</v>
      </c>
      <c r="V264" s="6" cm="1">
        <f t="array" ref="V264">Table2[DT roll charge]*copy!AG264/100</f>
        <v>947.90177432580163</v>
      </c>
      <c r="W264" s="6" cm="1">
        <f t="array" ref="W264">Table2[sms charge]*copy!AG264/100</f>
        <v>874.34516217201167</v>
      </c>
      <c r="X264" s="6" cm="1">
        <f t="array" ref="X264">Table2[shipment sack]*copy!AG264/100</f>
        <v>961.15957543731781</v>
      </c>
      <c r="Y264" s="6" cm="1">
        <f t="array" ref="Y264">Table2[tape charge]*copy!AG264/100</f>
        <v>74.412354227405245</v>
      </c>
      <c r="Z264" s="6">
        <v>78.132971938775512</v>
      </c>
      <c r="AA264" s="6">
        <v>72.552045371720112</v>
      </c>
      <c r="AB264" s="6">
        <v>24.438257334183671</v>
      </c>
      <c r="AC264">
        <v>1293.8448091290088</v>
      </c>
      <c r="AD264">
        <v>978</v>
      </c>
      <c r="AE264">
        <v>134</v>
      </c>
      <c r="AF264">
        <v>1089</v>
      </c>
      <c r="AG264">
        <v>0.62010295189504372</v>
      </c>
      <c r="AH264">
        <v>1.0914010823812386</v>
      </c>
      <c r="AI264">
        <v>1117</v>
      </c>
    </row>
    <row r="265" spans="1:35">
      <c r="A265" t="s">
        <v>66</v>
      </c>
      <c r="B265" t="s">
        <v>374</v>
      </c>
      <c r="C265">
        <v>192</v>
      </c>
      <c r="D265">
        <v>42</v>
      </c>
      <c r="E265">
        <v>191</v>
      </c>
      <c r="F265" t="s">
        <v>264</v>
      </c>
      <c r="G265" t="s">
        <v>422</v>
      </c>
      <c r="J265" t="s">
        <v>419</v>
      </c>
      <c r="M265">
        <v>7640</v>
      </c>
      <c r="N265" t="s">
        <v>419</v>
      </c>
      <c r="P265" t="s">
        <v>419</v>
      </c>
      <c r="Q265" t="s">
        <v>419</v>
      </c>
      <c r="S265" cm="1">
        <f t="array" ref="S265">Table2[vehicle expense]*copy!AH265/100</f>
        <v>241.70102224894771</v>
      </c>
      <c r="T265" cm="1">
        <f t="array" ref="T265">Table2[fuel expense]*copy!AH265/100</f>
        <v>2186.0049308478656</v>
      </c>
      <c r="U265" s="6" cm="1">
        <f t="array" ref="U265">Table2[server charge]*copy!AG265/100</f>
        <v>45.098396501457728</v>
      </c>
      <c r="V265" s="6" cm="1">
        <f t="array" ref="V265">Table2[DT roll charge]*copy!AG265/100</f>
        <v>114.89718476676384</v>
      </c>
      <c r="W265" s="6" cm="1">
        <f t="array" ref="W265">Table2[sms charge]*copy!AG265/100</f>
        <v>105.98123177842564</v>
      </c>
      <c r="X265" s="6" cm="1">
        <f t="array" ref="X265">Table2[shipment sack]*copy!AG265/100</f>
        <v>116.50419096209913</v>
      </c>
      <c r="Y265" s="6" cm="1">
        <f t="array" ref="Y265">Table2[tape charge]*copy!AG265/100</f>
        <v>9.0196793002915445</v>
      </c>
      <c r="Z265" s="6">
        <v>9.470663265306122</v>
      </c>
      <c r="AA265" s="6">
        <v>8.7941873177842567</v>
      </c>
      <c r="AB265" s="6">
        <v>2.9622130102040813</v>
      </c>
      <c r="AC265">
        <v>156.82967383381924</v>
      </c>
      <c r="AD265">
        <v>114</v>
      </c>
      <c r="AE265">
        <v>22</v>
      </c>
      <c r="AF265">
        <v>132</v>
      </c>
      <c r="AG265">
        <v>7.5163994169096207E-2</v>
      </c>
      <c r="AH265">
        <v>0.132291040288635</v>
      </c>
      <c r="AI265">
        <v>139.5</v>
      </c>
    </row>
    <row r="266" spans="1:35">
      <c r="B266" t="s">
        <v>374</v>
      </c>
      <c r="D266">
        <v>42</v>
      </c>
      <c r="E266">
        <v>215</v>
      </c>
      <c r="F266" t="s">
        <v>265</v>
      </c>
      <c r="G266" t="s">
        <v>422</v>
      </c>
      <c r="H266">
        <v>1935</v>
      </c>
      <c r="J266" t="s">
        <v>419</v>
      </c>
      <c r="L266">
        <v>400</v>
      </c>
      <c r="M266">
        <v>20790</v>
      </c>
      <c r="N266" t="s">
        <v>419</v>
      </c>
      <c r="P266" t="s">
        <v>419</v>
      </c>
      <c r="Q266" t="s">
        <v>419</v>
      </c>
      <c r="S266" cm="1">
        <f t="array" ref="S266">Table2[vehicle expense]*copy!AH266/100</f>
        <v>653.69140108238116</v>
      </c>
      <c r="T266" cm="1">
        <f t="array" ref="T266">Table2[fuel expense]*copy!AH266/100</f>
        <v>5912.1496993385445</v>
      </c>
      <c r="U266" s="6" cm="1">
        <f t="array" ref="U266">Table2[server charge]*copy!AG266/100</f>
        <v>121.97066326530614</v>
      </c>
      <c r="V266" s="6" cm="1">
        <f t="array" ref="V266">Table2[DT roll charge]*copy!AG266/100</f>
        <v>310.74465880102048</v>
      </c>
      <c r="W266" s="6" cm="1">
        <f t="array" ref="W266">Table2[sms charge]*copy!AG266/100</f>
        <v>286.6310586734694</v>
      </c>
      <c r="X266" s="6" cm="1">
        <f t="array" ref="X266">Table2[shipment sack]*copy!AG266/100</f>
        <v>315.09088010204084</v>
      </c>
      <c r="Y266" s="6" cm="1">
        <f t="array" ref="Y266">Table2[tape charge]*copy!AG266/100</f>
        <v>24.394132653061227</v>
      </c>
      <c r="Z266" s="6">
        <v>25.613839285714288</v>
      </c>
      <c r="AA266" s="6">
        <v>23.784279336734695</v>
      </c>
      <c r="AB266" s="6">
        <v>8.0114397321428577</v>
      </c>
      <c r="AC266">
        <v>424.15298150510205</v>
      </c>
      <c r="AD266">
        <v>267</v>
      </c>
      <c r="AE266">
        <v>99</v>
      </c>
      <c r="AF266">
        <v>357</v>
      </c>
      <c r="AG266">
        <v>0.20328443877551022</v>
      </c>
      <c r="AH266">
        <v>0.35778713168971737</v>
      </c>
      <c r="AI266">
        <v>363</v>
      </c>
    </row>
    <row r="267" spans="1:35">
      <c r="A267" t="s">
        <v>293</v>
      </c>
      <c r="E267">
        <v>206</v>
      </c>
      <c r="F267" t="s">
        <v>67</v>
      </c>
      <c r="G267" t="s">
        <v>419</v>
      </c>
      <c r="H267">
        <v>120035</v>
      </c>
      <c r="I267">
        <v>4500</v>
      </c>
      <c r="J267">
        <v>450</v>
      </c>
      <c r="L267">
        <v>681</v>
      </c>
      <c r="M267">
        <v>33460</v>
      </c>
      <c r="N267" t="s">
        <v>419</v>
      </c>
      <c r="P267" t="s">
        <v>419</v>
      </c>
      <c r="Q267">
        <v>4250</v>
      </c>
      <c r="U267" s="6" cm="1">
        <f t="array" ref="U267">Table2[server charge]*copy!AG267/100</f>
        <v>225.83363702623905</v>
      </c>
      <c r="V267" s="6" cm="1">
        <f t="array" ref="V267">Table2[DT roll charge]*copy!AG267/100</f>
        <v>575.35635705174923</v>
      </c>
      <c r="W267" s="6" cm="1">
        <f t="array" ref="W267">Table2[sms charge]*copy!AG267/100</f>
        <v>530.70904701166171</v>
      </c>
      <c r="X267" s="6" cm="1">
        <f t="array" ref="X267">Table2[shipment sack]*copy!AG267/100</f>
        <v>583.40356231778424</v>
      </c>
      <c r="Y267" s="6" cm="1">
        <f t="array" ref="Y267">Table2[tape charge]*copy!AG267/100</f>
        <v>45.166727405247812</v>
      </c>
      <c r="Z267" s="6">
        <v>47.425063775510196</v>
      </c>
      <c r="AA267" s="6">
        <v>44.03755922011662</v>
      </c>
      <c r="AB267" s="6">
        <v>14.833506058673468</v>
      </c>
      <c r="AC267">
        <v>785.33647275874625</v>
      </c>
      <c r="AD267">
        <v>581</v>
      </c>
      <c r="AE267">
        <v>119</v>
      </c>
      <c r="AF267">
        <v>661</v>
      </c>
      <c r="AG267">
        <v>0.37638939504373176</v>
      </c>
      <c r="AI267">
        <v>677</v>
      </c>
    </row>
    <row r="268" spans="1:35">
      <c r="A268" t="s">
        <v>67</v>
      </c>
      <c r="B268" t="s">
        <v>374</v>
      </c>
      <c r="C268">
        <v>206</v>
      </c>
      <c r="D268">
        <v>63</v>
      </c>
      <c r="E268">
        <v>259</v>
      </c>
      <c r="F268" t="s">
        <v>266</v>
      </c>
      <c r="G268" t="s">
        <v>419</v>
      </c>
      <c r="J268" t="s">
        <v>419</v>
      </c>
      <c r="M268">
        <v>6160</v>
      </c>
      <c r="N268" t="s">
        <v>419</v>
      </c>
      <c r="P268" t="s">
        <v>419</v>
      </c>
      <c r="Q268" t="s">
        <v>419</v>
      </c>
      <c r="U268" s="6" cm="1">
        <f t="array" ref="U268">Table2[server charge]*copy!AG268/100</f>
        <v>34.507106413994173</v>
      </c>
      <c r="V268" s="6" cm="1">
        <f t="array" ref="V268">Table2[DT roll charge]*copy!AG268/100</f>
        <v>87.913755010932945</v>
      </c>
      <c r="W268" s="6" cm="1">
        <f t="array" ref="W268">Table2[sms charge]*copy!AG268/100</f>
        <v>81.091700072886297</v>
      </c>
      <c r="X268" s="6" cm="1">
        <f t="array" ref="X268">Table2[shipment sack]*copy!AG268/100</f>
        <v>89.143358236151599</v>
      </c>
      <c r="Y268" s="6" cm="1">
        <f t="array" ref="Y268">Table2[tape charge]*copy!AG268/100</f>
        <v>6.9014212827988333</v>
      </c>
      <c r="Z268" s="6">
        <v>7.2464923469387745</v>
      </c>
      <c r="AA268" s="6">
        <v>6.7288857507288631</v>
      </c>
      <c r="AB268" s="6">
        <v>2.2665417729591839</v>
      </c>
      <c r="AC268">
        <v>119.99846255466471</v>
      </c>
      <c r="AD268">
        <v>89</v>
      </c>
      <c r="AE268">
        <v>10</v>
      </c>
      <c r="AF268">
        <v>101</v>
      </c>
      <c r="AG268">
        <v>5.7511844023323613E-2</v>
      </c>
      <c r="AI268">
        <v>102</v>
      </c>
    </row>
    <row r="269" spans="1:35">
      <c r="B269" t="s">
        <v>374</v>
      </c>
      <c r="D269">
        <v>63</v>
      </c>
      <c r="E269">
        <v>195</v>
      </c>
      <c r="F269" t="s">
        <v>267</v>
      </c>
      <c r="G269" t="s">
        <v>419</v>
      </c>
      <c r="H269">
        <v>3990</v>
      </c>
      <c r="J269" t="s">
        <v>419</v>
      </c>
      <c r="L269">
        <v>250</v>
      </c>
      <c r="M269">
        <v>23105</v>
      </c>
      <c r="N269" t="s">
        <v>419</v>
      </c>
      <c r="P269" t="s">
        <v>419</v>
      </c>
      <c r="Q269">
        <v>300</v>
      </c>
      <c r="U269" s="6" cm="1">
        <f t="array" ref="U269">Table2[server charge]*copy!AG269/100</f>
        <v>100.78808309037902</v>
      </c>
      <c r="V269" s="6" cm="1">
        <f t="array" ref="V269">Table2[DT roll charge]*copy!AG269/100</f>
        <v>256.77779928935865</v>
      </c>
      <c r="W269" s="6" cm="1">
        <f t="array" ref="W269">Table2[sms charge]*copy!AG269/100</f>
        <v>236.85199526239069</v>
      </c>
      <c r="X269" s="6" cm="1">
        <f t="array" ref="X269">Table2[shipment sack]*copy!AG269/100</f>
        <v>260.36921465014581</v>
      </c>
      <c r="Y269" s="6" cm="1">
        <f t="array" ref="Y269">Table2[tape charge]*copy!AG269/100</f>
        <v>20.157616618075803</v>
      </c>
      <c r="Z269" s="6">
        <v>21.165497448979593</v>
      </c>
      <c r="AA269" s="6">
        <v>19.65367620262391</v>
      </c>
      <c r="AB269" s="6">
        <v>6.6200972576530628</v>
      </c>
      <c r="AC269">
        <v>350.49055894679304</v>
      </c>
      <c r="AD269">
        <v>263</v>
      </c>
      <c r="AE269">
        <v>47</v>
      </c>
      <c r="AF269">
        <v>295</v>
      </c>
      <c r="AG269">
        <v>0.16798013848396504</v>
      </c>
      <c r="AI269">
        <v>304.5</v>
      </c>
    </row>
    <row r="270" spans="1:35">
      <c r="A270" t="s">
        <v>293</v>
      </c>
      <c r="E270">
        <v>213</v>
      </c>
      <c r="F270" t="s">
        <v>68</v>
      </c>
      <c r="G270" t="s">
        <v>422</v>
      </c>
      <c r="H270">
        <v>72505</v>
      </c>
      <c r="I270">
        <v>3500</v>
      </c>
      <c r="J270">
        <v>216</v>
      </c>
      <c r="M270">
        <v>38125</v>
      </c>
      <c r="N270" t="s">
        <v>419</v>
      </c>
      <c r="P270" t="s">
        <v>419</v>
      </c>
      <c r="Q270" t="s">
        <v>419</v>
      </c>
      <c r="S270" cm="1">
        <f t="array" ref="S270">Table2[vehicle expense]*copy!AH270/100</f>
        <v>1043.708959711365</v>
      </c>
      <c r="T270" cm="1">
        <f t="array" ref="T270">Table2[fuel expense]*copy!AH270/100</f>
        <v>9439.5667468430547</v>
      </c>
      <c r="U270" s="6" cm="1">
        <f t="array" ref="U270">Table2[server charge]*copy!AG270/100</f>
        <v>194.74307580174926</v>
      </c>
      <c r="V270" s="6" cm="1">
        <f t="array" ref="V270">Table2[DT roll charge]*copy!AG270/100</f>
        <v>496.14693422011658</v>
      </c>
      <c r="W270" s="6" cm="1">
        <f t="array" ref="W270">Table2[sms charge]*copy!AG270/100</f>
        <v>457.6462281341108</v>
      </c>
      <c r="X270" s="6" cm="1">
        <f t="array" ref="X270">Table2[shipment sack]*copy!AG270/100</f>
        <v>503.08627915451893</v>
      </c>
      <c r="Y270" s="6" cm="1">
        <f t="array" ref="Y270">Table2[tape charge]*copy!AG270/100</f>
        <v>38.948615160349853</v>
      </c>
      <c r="Z270" s="6">
        <v>40.896045918367342</v>
      </c>
      <c r="AA270" s="6">
        <v>37.974899781341108</v>
      </c>
      <c r="AB270" s="6">
        <v>12.791374362244897</v>
      </c>
      <c r="AC270">
        <v>677.21904610058311</v>
      </c>
      <c r="AD270">
        <v>532</v>
      </c>
      <c r="AE270">
        <v>38</v>
      </c>
      <c r="AF270">
        <v>570</v>
      </c>
      <c r="AG270">
        <v>0.32457179300291544</v>
      </c>
      <c r="AH270">
        <v>0.57125676488274202</v>
      </c>
      <c r="AI270">
        <v>609</v>
      </c>
    </row>
    <row r="271" spans="1:35">
      <c r="A271" t="s">
        <v>68</v>
      </c>
      <c r="B271" t="s">
        <v>374</v>
      </c>
      <c r="C271">
        <v>213</v>
      </c>
      <c r="D271">
        <v>94</v>
      </c>
      <c r="E271">
        <v>296</v>
      </c>
      <c r="F271" t="s">
        <v>268</v>
      </c>
      <c r="G271" t="s">
        <v>422</v>
      </c>
      <c r="J271" t="s">
        <v>419</v>
      </c>
      <c r="M271">
        <v>12195</v>
      </c>
      <c r="N271" t="s">
        <v>419</v>
      </c>
      <c r="P271" t="s">
        <v>419</v>
      </c>
      <c r="Q271" t="s">
        <v>419</v>
      </c>
      <c r="S271" cm="1">
        <f t="array" ref="S271">Table2[vehicle expense]*copy!AH271/100</f>
        <v>327.76123471637607</v>
      </c>
      <c r="T271" cm="1">
        <f t="array" ref="T271">Table2[fuel expense]*copy!AH271/100</f>
        <v>2964.3551713770298</v>
      </c>
      <c r="U271" s="6" cm="1">
        <f t="array" ref="U271">Table2[server charge]*copy!AG271/100</f>
        <v>61.156158892128275</v>
      </c>
      <c r="V271" s="6" cm="1">
        <f t="array" ref="V271">Table2[DT roll charge]*copy!AG271/100</f>
        <v>155.8075460094752</v>
      </c>
      <c r="W271" s="6" cm="1">
        <f t="array" ref="W271">Table2[sms charge]*copy!AG271/100</f>
        <v>143.71697339650146</v>
      </c>
      <c r="X271" s="6" cm="1">
        <f t="array" ref="X271">Table2[shipment sack]*copy!AG271/100</f>
        <v>157.98674380466474</v>
      </c>
      <c r="Y271" s="6" cm="1">
        <f t="array" ref="Y271">Table2[tape charge]*copy!AG271/100</f>
        <v>12.231231778425656</v>
      </c>
      <c r="Z271" s="6">
        <v>12.842793367346939</v>
      </c>
      <c r="AA271" s="6">
        <v>11.925450983965016</v>
      </c>
      <c r="AB271" s="6">
        <v>4.0169403698979593</v>
      </c>
      <c r="AC271">
        <v>212.6705425473761</v>
      </c>
      <c r="AD271">
        <v>174</v>
      </c>
      <c r="AE271">
        <v>14</v>
      </c>
      <c r="AF271">
        <v>179</v>
      </c>
      <c r="AG271">
        <v>0.10192693148688046</v>
      </c>
      <c r="AH271">
        <v>0.17939466827019443</v>
      </c>
      <c r="AI271">
        <v>189</v>
      </c>
    </row>
    <row r="272" spans="1:35">
      <c r="B272" t="s">
        <v>374</v>
      </c>
      <c r="D272">
        <v>94</v>
      </c>
      <c r="E272">
        <v>299</v>
      </c>
      <c r="F272" t="s">
        <v>269</v>
      </c>
      <c r="G272" t="s">
        <v>422</v>
      </c>
      <c r="J272" t="s">
        <v>419</v>
      </c>
      <c r="M272">
        <v>3980</v>
      </c>
      <c r="N272" t="s">
        <v>419</v>
      </c>
      <c r="P272" t="s">
        <v>419</v>
      </c>
      <c r="Q272" t="s">
        <v>419</v>
      </c>
      <c r="S272" cm="1">
        <f t="array" ref="S272">Table2[vehicle expense]*copy!AH272/100</f>
        <v>106.20196432150732</v>
      </c>
      <c r="T272" cm="1">
        <f t="array" ref="T272">Table2[fuel expense]*copy!AH272/100</f>
        <v>960.51731809981948</v>
      </c>
      <c r="U272" s="6" cm="1">
        <f t="array" ref="U272">Table2[server charge]*copy!AG272/100</f>
        <v>19.815962099125365</v>
      </c>
      <c r="V272" s="6" cm="1">
        <f t="array" ref="V272">Table2[DT roll charge]*copy!AG272/100</f>
        <v>50.48512663994169</v>
      </c>
      <c r="W272" s="6" cm="1">
        <f t="array" ref="W272">Table2[sms charge]*copy!AG272/100</f>
        <v>46.567510932944607</v>
      </c>
      <c r="X272" s="6" cm="1">
        <f t="array" ref="X272">Table2[shipment sack]*copy!AG272/100</f>
        <v>51.191235422740519</v>
      </c>
      <c r="Y272" s="6" cm="1">
        <f t="array" ref="Y272">Table2[tape charge]*copy!AG272/100</f>
        <v>3.9631924198250728</v>
      </c>
      <c r="Z272" s="6">
        <v>4.1613520408163263</v>
      </c>
      <c r="AA272" s="6">
        <v>3.8641126093294456</v>
      </c>
      <c r="AB272" s="6">
        <v>1.3015784438775508</v>
      </c>
      <c r="AC272">
        <v>68.910008199708443</v>
      </c>
      <c r="AD272">
        <v>56</v>
      </c>
      <c r="AE272">
        <v>7</v>
      </c>
      <c r="AF272">
        <v>58</v>
      </c>
      <c r="AG272">
        <v>3.3026603498542272E-2</v>
      </c>
      <c r="AH272">
        <v>5.8127881338945676E-2</v>
      </c>
      <c r="AI272">
        <v>61</v>
      </c>
    </row>
    <row r="273" spans="1:35">
      <c r="A273" t="s">
        <v>293</v>
      </c>
      <c r="E273">
        <v>240</v>
      </c>
      <c r="F273" t="s">
        <v>69</v>
      </c>
      <c r="G273" t="s">
        <v>422</v>
      </c>
      <c r="H273">
        <v>82840</v>
      </c>
      <c r="I273">
        <v>11000</v>
      </c>
      <c r="J273">
        <v>400</v>
      </c>
      <c r="M273">
        <v>16950</v>
      </c>
      <c r="N273" t="s">
        <v>419</v>
      </c>
      <c r="P273" t="s">
        <v>419</v>
      </c>
      <c r="Q273" t="s">
        <v>419</v>
      </c>
      <c r="S273" cm="1">
        <f t="array" ref="S273">Table2[vehicle expense]*copy!AH273/100</f>
        <v>538.33409500901985</v>
      </c>
      <c r="T273" cm="1">
        <f t="array" ref="T273">Table2[fuel expense]*copy!AH273/100</f>
        <v>4868.8291641611549</v>
      </c>
      <c r="U273" s="6" cm="1">
        <f t="array" ref="U273">Table2[server charge]*copy!AG273/100</f>
        <v>100.44642857142857</v>
      </c>
      <c r="V273" s="6" cm="1">
        <f t="array" ref="V273">Table2[DT roll charge]*copy!AG273/100</f>
        <v>255.90736607142856</v>
      </c>
      <c r="W273" s="6" cm="1">
        <f t="array" ref="W273">Table2[sms charge]*copy!AG273/100</f>
        <v>236.04910714285714</v>
      </c>
      <c r="X273" s="6" cm="1">
        <f t="array" ref="X273">Table2[shipment sack]*copy!AG273/100</f>
        <v>259.48660714285711</v>
      </c>
      <c r="Y273" s="6" cm="1">
        <f t="array" ref="Y273">Table2[tape charge]*copy!AG273/100</f>
        <v>20.089285714285712</v>
      </c>
      <c r="Z273" s="6">
        <v>21.09375</v>
      </c>
      <c r="AA273" s="6">
        <v>19.587053571428569</v>
      </c>
      <c r="AB273" s="6">
        <v>6.59765625</v>
      </c>
      <c r="AC273">
        <v>349.30245535714283</v>
      </c>
      <c r="AD273">
        <v>289</v>
      </c>
      <c r="AE273">
        <v>29</v>
      </c>
      <c r="AF273">
        <v>294</v>
      </c>
      <c r="AG273">
        <v>0.16741071428571427</v>
      </c>
      <c r="AH273">
        <v>0.29464822609741431</v>
      </c>
      <c r="AI273">
        <v>304.5</v>
      </c>
    </row>
    <row r="274" spans="1:35">
      <c r="A274" t="s">
        <v>69</v>
      </c>
      <c r="B274" t="s">
        <v>374</v>
      </c>
      <c r="C274">
        <v>240</v>
      </c>
      <c r="D274">
        <v>89</v>
      </c>
      <c r="E274">
        <v>185</v>
      </c>
      <c r="F274" t="s">
        <v>270</v>
      </c>
      <c r="G274" t="s">
        <v>419</v>
      </c>
      <c r="J274" t="s">
        <v>419</v>
      </c>
      <c r="M274">
        <v>28400</v>
      </c>
      <c r="N274" t="s">
        <v>419</v>
      </c>
      <c r="P274" t="s">
        <v>419</v>
      </c>
      <c r="Q274" t="s">
        <v>419</v>
      </c>
      <c r="U274" s="6" cm="1">
        <f t="array" ref="U274">Table2[server charge]*copy!AG274/100</f>
        <v>113.42930029154519</v>
      </c>
      <c r="V274" s="6" cm="1">
        <f t="array" ref="V274">Table2[DT roll charge]*copy!AG274/100</f>
        <v>288.98382835276965</v>
      </c>
      <c r="W274" s="6" cm="1">
        <f t="array" ref="W274">Table2[sms charge]*copy!AG274/100</f>
        <v>266.55885568513122</v>
      </c>
      <c r="X274" s="6" cm="1">
        <f t="array" ref="X274">Table2[shipment sack]*copy!AG274/100</f>
        <v>293.02569241982508</v>
      </c>
      <c r="Y274" s="6" cm="1">
        <f t="array" ref="Y274">Table2[tape charge]*copy!AG274/100</f>
        <v>22.685860058309036</v>
      </c>
      <c r="Z274" s="6">
        <v>23.820153061224492</v>
      </c>
      <c r="AA274" s="6">
        <v>22.118713556851311</v>
      </c>
      <c r="AB274" s="6">
        <v>7.4504145408163263</v>
      </c>
      <c r="AC274">
        <v>394.45039176384836</v>
      </c>
      <c r="AD274">
        <v>312</v>
      </c>
      <c r="AE274">
        <v>36</v>
      </c>
      <c r="AF274">
        <v>332</v>
      </c>
      <c r="AG274">
        <v>0.18904883381924198</v>
      </c>
      <c r="AI274">
        <v>336</v>
      </c>
    </row>
    <row r="275" spans="1:35">
      <c r="A275" t="s">
        <v>293</v>
      </c>
      <c r="E275">
        <v>268</v>
      </c>
      <c r="F275" t="s">
        <v>70</v>
      </c>
      <c r="G275" t="s">
        <v>422</v>
      </c>
      <c r="H275">
        <v>91153</v>
      </c>
      <c r="I275">
        <v>3500</v>
      </c>
      <c r="J275">
        <v>730</v>
      </c>
      <c r="L275">
        <v>400</v>
      </c>
      <c r="M275">
        <v>25130</v>
      </c>
      <c r="N275" t="s">
        <v>419</v>
      </c>
      <c r="P275" t="s">
        <v>419</v>
      </c>
      <c r="Q275" t="s">
        <v>419</v>
      </c>
      <c r="S275" cm="1">
        <f t="array" ref="S275">Table2[vehicle expense]*copy!AH275/100</f>
        <v>838.62930446983364</v>
      </c>
      <c r="T275" cm="1">
        <f t="array" ref="T275">Table2[fuel expense]*copy!AH275/100</f>
        <v>7584.774684305472</v>
      </c>
      <c r="U275" s="6" cm="1">
        <f t="array" ref="U275">Table2[server charge]*copy!AG275/100</f>
        <v>156.47776967930028</v>
      </c>
      <c r="V275" s="6" cm="1">
        <f t="array" ref="V275">Table2[DT roll charge]*copy!AG275/100</f>
        <v>398.65841381195338</v>
      </c>
      <c r="W275" s="6" cm="1">
        <f t="array" ref="W275">Table2[sms charge]*copy!AG275/100</f>
        <v>367.72275874635568</v>
      </c>
      <c r="X275" s="6" cm="1">
        <f t="array" ref="X275">Table2[shipment sack]*copy!AG275/100</f>
        <v>404.23423833819243</v>
      </c>
      <c r="Y275" s="6" cm="1">
        <f t="array" ref="Y275">Table2[tape charge]*copy!AG275/100</f>
        <v>31.295553935860056</v>
      </c>
      <c r="Z275" s="6">
        <v>32.860331632653057</v>
      </c>
      <c r="AA275" s="6">
        <v>30.513165087463559</v>
      </c>
      <c r="AB275" s="6">
        <v>10.277981505102041</v>
      </c>
      <c r="AC275">
        <v>544.15144405976685</v>
      </c>
      <c r="AD275">
        <v>418</v>
      </c>
      <c r="AE275">
        <v>47</v>
      </c>
      <c r="AF275">
        <v>458</v>
      </c>
      <c r="AG275">
        <v>0.26079628279883382</v>
      </c>
      <c r="AH275">
        <v>0.45900982160753656</v>
      </c>
      <c r="AI275">
        <v>473</v>
      </c>
    </row>
    <row r="276" spans="1:35">
      <c r="A276" t="s">
        <v>70</v>
      </c>
      <c r="B276" t="s">
        <v>374</v>
      </c>
      <c r="C276">
        <v>268</v>
      </c>
      <c r="D276">
        <v>99</v>
      </c>
      <c r="E276">
        <v>167</v>
      </c>
      <c r="F276" t="s">
        <v>169</v>
      </c>
      <c r="G276" t="s">
        <v>422</v>
      </c>
      <c r="J276" t="s">
        <v>419</v>
      </c>
      <c r="M276">
        <v>27940</v>
      </c>
      <c r="N276" t="s">
        <v>419</v>
      </c>
      <c r="P276" t="s">
        <v>419</v>
      </c>
      <c r="Q276" t="s">
        <v>419</v>
      </c>
      <c r="S276" cm="1">
        <f t="array" ref="S276">Table2[vehicle expense]*copy!AH276/100</f>
        <v>840.46037282020438</v>
      </c>
      <c r="T276" cm="1">
        <f t="array" ref="T276">Table2[fuel expense]*copy!AH276/100</f>
        <v>7601.3353277209853</v>
      </c>
      <c r="U276" s="6" cm="1">
        <f t="array" ref="U276">Table2[server charge]*copy!AG276/100</f>
        <v>156.81942419825072</v>
      </c>
      <c r="V276" s="6" cm="1">
        <f t="array" ref="V276">Table2[DT roll charge]*copy!AG276/100</f>
        <v>399.52884702988342</v>
      </c>
      <c r="W276" s="6" cm="1">
        <f t="array" ref="W276">Table2[sms charge]*copy!AG276/100</f>
        <v>368.5256468658892</v>
      </c>
      <c r="X276" s="6" cm="1">
        <f t="array" ref="X276">Table2[shipment sack]*copy!AG276/100</f>
        <v>405.11684584548107</v>
      </c>
      <c r="Y276" s="6" cm="1">
        <f t="array" ref="Y276">Table2[tape charge]*copy!AG276/100</f>
        <v>31.363884839650144</v>
      </c>
      <c r="Z276" s="6">
        <v>32.932079081632658</v>
      </c>
      <c r="AA276" s="6">
        <v>30.579787718658896</v>
      </c>
      <c r="AB276" s="6">
        <v>10.300422512755103</v>
      </c>
      <c r="AC276">
        <v>545.33954764941689</v>
      </c>
      <c r="AD276">
        <v>431</v>
      </c>
      <c r="AE276">
        <v>48</v>
      </c>
      <c r="AF276">
        <v>459</v>
      </c>
      <c r="AG276">
        <v>0.26136570699708456</v>
      </c>
      <c r="AH276">
        <v>0.46001202645820805</v>
      </c>
      <c r="AI276">
        <v>472.5</v>
      </c>
    </row>
  </sheetData>
  <autoFilter ref="A1:AK276" xr:uid="{9F2C802F-62F2-41F4-9804-94E54659368D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F08F1-9A98-42BE-956F-2DFF205980B9}">
  <sheetPr codeName="Sheet11"/>
  <dimension ref="A1:AF12"/>
  <sheetViews>
    <sheetView topLeftCell="B1" workbookViewId="0">
      <selection activeCell="H24" sqref="H24"/>
    </sheetView>
  </sheetViews>
  <sheetFormatPr defaultRowHeight="14.4"/>
  <cols>
    <col min="1" max="1" width="13.5546875" bestFit="1" customWidth="1"/>
    <col min="6" max="6" width="24.6640625" bestFit="1" customWidth="1"/>
    <col min="7" max="7" width="17.44140625" bestFit="1" customWidth="1"/>
    <col min="8" max="8" width="10.88671875" bestFit="1" customWidth="1"/>
    <col min="9" max="9" width="16.77734375" bestFit="1" customWidth="1"/>
    <col min="10" max="10" width="7.109375" bestFit="1" customWidth="1"/>
    <col min="12" max="12" width="14.6640625" bestFit="1" customWidth="1"/>
    <col min="13" max="13" width="10.6640625" bestFit="1" customWidth="1"/>
    <col min="14" max="14" width="19.33203125" bestFit="1" customWidth="1"/>
    <col min="15" max="15" width="15.109375" bestFit="1" customWidth="1"/>
    <col min="16" max="16" width="15.6640625" bestFit="1" customWidth="1"/>
    <col min="17" max="17" width="14" bestFit="1" customWidth="1"/>
    <col min="18" max="18" width="12.77734375" bestFit="1" customWidth="1"/>
    <col min="19" max="19" width="15.5546875" bestFit="1" customWidth="1"/>
    <col min="20" max="20" width="9.88671875" bestFit="1" customWidth="1"/>
    <col min="21" max="21" width="12.88671875" bestFit="1" customWidth="1"/>
    <col min="22" max="22" width="10.21875" bestFit="1" customWidth="1"/>
    <col min="24" max="24" width="15.88671875" bestFit="1" customWidth="1"/>
    <col min="25" max="25" width="12.6640625" bestFit="1" customWidth="1"/>
    <col min="26" max="26" width="14.88671875" bestFit="1" customWidth="1"/>
    <col min="27" max="27" width="14.44140625" bestFit="1" customWidth="1"/>
    <col min="28" max="28" width="17.77734375" bestFit="1" customWidth="1"/>
    <col min="29" max="29" width="20.5546875" bestFit="1" customWidth="1"/>
    <col min="30" max="30" width="14.21875" bestFit="1" customWidth="1"/>
    <col min="31" max="31" width="14.88671875" bestFit="1" customWidth="1"/>
    <col min="32" max="32" width="15.44140625" bestFit="1" customWidth="1"/>
  </cols>
  <sheetData>
    <row r="1" spans="1:32" ht="15.6">
      <c r="A1" s="4" t="s">
        <v>293</v>
      </c>
      <c r="B1" s="4"/>
      <c r="C1" s="4"/>
      <c r="D1" s="4"/>
      <c r="E1" s="4"/>
      <c r="F1" s="4" t="s">
        <v>292</v>
      </c>
      <c r="G1" s="4" t="s">
        <v>294</v>
      </c>
      <c r="H1" s="4" t="s">
        <v>295</v>
      </c>
      <c r="I1" s="4" t="s">
        <v>296</v>
      </c>
      <c r="J1" s="4" t="s">
        <v>297</v>
      </c>
      <c r="K1" s="4" t="s">
        <v>298</v>
      </c>
      <c r="L1" s="4" t="s">
        <v>299</v>
      </c>
      <c r="M1" s="4" t="s">
        <v>300</v>
      </c>
      <c r="N1" s="4" t="s">
        <v>301</v>
      </c>
      <c r="O1" s="4" t="s">
        <v>283</v>
      </c>
      <c r="P1" s="4" t="s">
        <v>282</v>
      </c>
      <c r="Q1" s="4" t="s">
        <v>284</v>
      </c>
      <c r="R1" s="4" t="s">
        <v>285</v>
      </c>
      <c r="S1" s="4" t="s">
        <v>286</v>
      </c>
      <c r="T1" s="4" t="s">
        <v>370</v>
      </c>
      <c r="U1" s="4" t="s">
        <v>287</v>
      </c>
      <c r="V1" s="4" t="s">
        <v>288</v>
      </c>
      <c r="W1" s="4" t="s">
        <v>375</v>
      </c>
      <c r="X1" s="4" t="s">
        <v>290</v>
      </c>
      <c r="Y1" s="4" t="s">
        <v>289</v>
      </c>
      <c r="Z1" s="4" t="s">
        <v>291</v>
      </c>
      <c r="AA1" s="4" t="s">
        <v>371</v>
      </c>
      <c r="AB1" s="4" t="s">
        <v>372</v>
      </c>
      <c r="AC1" s="4" t="s">
        <v>373</v>
      </c>
      <c r="AD1" s="4" t="s">
        <v>302</v>
      </c>
      <c r="AE1" s="4" t="s">
        <v>303</v>
      </c>
      <c r="AF1" s="4" t="s">
        <v>271</v>
      </c>
    </row>
    <row r="2" spans="1:32">
      <c r="E2">
        <v>55</v>
      </c>
      <c r="F2" t="s">
        <v>23</v>
      </c>
      <c r="G2">
        <v>8348048</v>
      </c>
      <c r="J2">
        <v>60958</v>
      </c>
      <c r="K2">
        <v>12550</v>
      </c>
    </row>
    <row r="3" spans="1:32">
      <c r="A3" t="s">
        <v>23</v>
      </c>
      <c r="C3">
        <v>55</v>
      </c>
      <c r="D3">
        <v>80</v>
      </c>
      <c r="E3">
        <v>227</v>
      </c>
      <c r="F3" t="s">
        <v>152</v>
      </c>
      <c r="K3">
        <v>15405</v>
      </c>
    </row>
    <row r="4" spans="1:32">
      <c r="D4">
        <v>80</v>
      </c>
      <c r="E4">
        <v>228</v>
      </c>
      <c r="F4" t="s">
        <v>153</v>
      </c>
      <c r="K4">
        <v>9970</v>
      </c>
    </row>
    <row r="5" spans="1:32">
      <c r="D5">
        <v>80</v>
      </c>
      <c r="E5">
        <v>237</v>
      </c>
      <c r="F5" t="s">
        <v>154</v>
      </c>
      <c r="K5">
        <v>20605</v>
      </c>
    </row>
    <row r="6" spans="1:32">
      <c r="D6">
        <v>80</v>
      </c>
      <c r="E6">
        <v>238</v>
      </c>
      <c r="F6" t="s">
        <v>155</v>
      </c>
      <c r="K6">
        <v>16935</v>
      </c>
    </row>
    <row r="7" spans="1:32">
      <c r="D7">
        <v>80</v>
      </c>
      <c r="E7">
        <v>239</v>
      </c>
      <c r="F7" t="s">
        <v>156</v>
      </c>
      <c r="K7">
        <v>14670</v>
      </c>
    </row>
    <row r="8" spans="1:32">
      <c r="A8" t="s">
        <v>309</v>
      </c>
      <c r="E8">
        <v>109</v>
      </c>
      <c r="F8" t="s">
        <v>324</v>
      </c>
    </row>
    <row r="9" spans="1:32">
      <c r="A9" t="s">
        <v>309</v>
      </c>
      <c r="E9">
        <v>278</v>
      </c>
      <c r="F9" t="s">
        <v>329</v>
      </c>
    </row>
    <row r="10" spans="1:32">
      <c r="A10" t="s">
        <v>309</v>
      </c>
      <c r="E10">
        <v>280</v>
      </c>
      <c r="F10" t="s">
        <v>338</v>
      </c>
    </row>
    <row r="11" spans="1:32">
      <c r="A11" t="s">
        <v>309</v>
      </c>
      <c r="E11">
        <v>282</v>
      </c>
      <c r="F11" t="s">
        <v>350</v>
      </c>
    </row>
    <row r="12" spans="1:32">
      <c r="A12" t="s">
        <v>309</v>
      </c>
      <c r="E12">
        <v>281</v>
      </c>
      <c r="F1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F872E-322E-43C9-8E10-A31CFC2D7119}">
  <sheetPr codeName="Sheet13"/>
  <dimension ref="A1:N16"/>
  <sheetViews>
    <sheetView workbookViewId="0">
      <selection activeCell="A16" sqref="A16"/>
    </sheetView>
  </sheetViews>
  <sheetFormatPr defaultRowHeight="14.4"/>
  <cols>
    <col min="1" max="1" width="19" bestFit="1" customWidth="1"/>
    <col min="2" max="2" width="14.44140625" bestFit="1" customWidth="1"/>
    <col min="3" max="3" width="18" bestFit="1" customWidth="1"/>
    <col min="4" max="4" width="9.88671875" bestFit="1" customWidth="1"/>
    <col min="5" max="5" width="10" bestFit="1" customWidth="1"/>
    <col min="9" max="9" width="19.6640625" bestFit="1" customWidth="1"/>
  </cols>
  <sheetData>
    <row r="1" spans="1:14">
      <c r="A1" t="s">
        <v>378</v>
      </c>
      <c r="B1" t="s">
        <v>379</v>
      </c>
      <c r="C1" t="s">
        <v>380</v>
      </c>
      <c r="E1" t="s">
        <v>380</v>
      </c>
      <c r="F1" t="s">
        <v>379</v>
      </c>
    </row>
    <row r="2" spans="1:14">
      <c r="A2" t="s">
        <v>381</v>
      </c>
      <c r="B2" t="s">
        <v>384</v>
      </c>
      <c r="C2" t="s">
        <v>384</v>
      </c>
      <c r="E2" t="s">
        <v>405</v>
      </c>
      <c r="F2" t="s">
        <v>406</v>
      </c>
    </row>
    <row r="3" spans="1:14">
      <c r="A3" t="s">
        <v>382</v>
      </c>
      <c r="B3" t="s">
        <v>383</v>
      </c>
      <c r="C3" t="s">
        <v>385</v>
      </c>
    </row>
    <row r="4" spans="1:14">
      <c r="A4" t="s">
        <v>386</v>
      </c>
      <c r="B4" t="s">
        <v>387</v>
      </c>
      <c r="C4" t="s">
        <v>412</v>
      </c>
      <c r="D4" t="s">
        <v>413</v>
      </c>
    </row>
    <row r="5" spans="1:14">
      <c r="A5" t="s">
        <v>389</v>
      </c>
      <c r="B5" t="s">
        <v>388</v>
      </c>
      <c r="D5" t="s">
        <v>407</v>
      </c>
    </row>
    <row r="6" spans="1:14">
      <c r="A6" t="s">
        <v>409</v>
      </c>
      <c r="B6">
        <v>28.5</v>
      </c>
      <c r="F6">
        <f>28.5*6</f>
        <v>171</v>
      </c>
      <c r="G6">
        <f>171*30</f>
        <v>5130</v>
      </c>
      <c r="I6" t="s">
        <v>411</v>
      </c>
      <c r="L6">
        <v>1625421</v>
      </c>
      <c r="M6" t="s">
        <v>426</v>
      </c>
      <c r="N6">
        <v>14</v>
      </c>
    </row>
    <row r="7" spans="1:14">
      <c r="A7" t="s">
        <v>408</v>
      </c>
      <c r="B7" t="s">
        <v>424</v>
      </c>
      <c r="G7">
        <f>420*30</f>
        <v>12600</v>
      </c>
      <c r="I7" t="s">
        <v>410</v>
      </c>
      <c r="L7">
        <v>182704</v>
      </c>
    </row>
    <row r="8" spans="1:14">
      <c r="L8">
        <v>72000</v>
      </c>
    </row>
    <row r="9" spans="1:14">
      <c r="A9" t="s">
        <v>394</v>
      </c>
      <c r="L9">
        <v>20000</v>
      </c>
    </row>
    <row r="10" spans="1:14">
      <c r="A10" t="s">
        <v>395</v>
      </c>
      <c r="B10" t="s">
        <v>396</v>
      </c>
      <c r="C10" t="s">
        <v>397</v>
      </c>
    </row>
    <row r="11" spans="1:14">
      <c r="A11" t="s">
        <v>398</v>
      </c>
      <c r="B11" t="s">
        <v>399</v>
      </c>
      <c r="C11" t="s">
        <v>397</v>
      </c>
    </row>
    <row r="12" spans="1:14">
      <c r="A12" t="s">
        <v>400</v>
      </c>
      <c r="B12" t="s">
        <v>401</v>
      </c>
      <c r="C12" t="s">
        <v>397</v>
      </c>
    </row>
    <row r="13" spans="1:14">
      <c r="A13" t="s">
        <v>402</v>
      </c>
      <c r="B13" t="s">
        <v>403</v>
      </c>
      <c r="C13" t="s">
        <v>404</v>
      </c>
    </row>
    <row r="15" spans="1:14">
      <c r="E15">
        <v>115375</v>
      </c>
    </row>
    <row r="16" spans="1:14">
      <c r="A16" t="s">
        <v>425</v>
      </c>
      <c r="E16">
        <v>72500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30106-B755-4BD9-A1DA-8A7951B067DE}">
  <sheetPr codeName="Sheet14"/>
  <dimension ref="A1:F330"/>
  <sheetViews>
    <sheetView topLeftCell="A197" workbookViewId="0">
      <selection activeCell="E274" sqref="E274"/>
    </sheetView>
  </sheetViews>
  <sheetFormatPr defaultRowHeight="14.4"/>
  <cols>
    <col min="2" max="2" width="31.44140625" bestFit="1" customWidth="1"/>
    <col min="3" max="3" width="11.21875" bestFit="1" customWidth="1"/>
    <col min="4" max="4" width="9.77734375" bestFit="1" customWidth="1"/>
    <col min="5" max="6" width="31.44140625" bestFit="1" customWidth="1"/>
  </cols>
  <sheetData>
    <row r="1" spans="1:6">
      <c r="A1" t="s">
        <v>304</v>
      </c>
      <c r="B1" t="s">
        <v>305</v>
      </c>
      <c r="C1" t="s">
        <v>306</v>
      </c>
      <c r="D1" t="s">
        <v>367</v>
      </c>
      <c r="E1" t="s">
        <v>368</v>
      </c>
      <c r="F1" t="s">
        <v>369</v>
      </c>
    </row>
    <row r="2" spans="1:6">
      <c r="A2">
        <v>162</v>
      </c>
      <c r="B2" t="s">
        <v>307</v>
      </c>
      <c r="C2" t="s">
        <v>308</v>
      </c>
      <c r="D2">
        <v>162</v>
      </c>
      <c r="E2" t="e" cm="1">
        <f t="array" ref="E2:E165">VLOOKUP(A2:A165,copy!E2:F276,2,FALSE)</f>
        <v>#N/A</v>
      </c>
      <c r="F2" t="e" cm="1">
        <f t="array" ref="F2:F330">VLOOKUP(A2:A330,copy!E2:F276,2,FALSE)</f>
        <v>#N/A</v>
      </c>
    </row>
    <row r="3" spans="1:6">
      <c r="A3">
        <v>153</v>
      </c>
      <c r="B3" t="s">
        <v>259</v>
      </c>
      <c r="C3" t="s">
        <v>308</v>
      </c>
      <c r="D3">
        <v>421</v>
      </c>
      <c r="E3" t="str">
        <v>SALLERI (SOLU)</v>
      </c>
      <c r="F3" t="str">
        <v>SALLERI (SOLU)</v>
      </c>
    </row>
    <row r="4" spans="1:6">
      <c r="A4">
        <v>126</v>
      </c>
      <c r="B4" t="s">
        <v>220</v>
      </c>
      <c r="C4" t="s">
        <v>308</v>
      </c>
      <c r="D4">
        <v>231</v>
      </c>
      <c r="E4" t="str">
        <v>GORUSINGE</v>
      </c>
      <c r="F4" t="str">
        <v>GORUSINGE</v>
      </c>
    </row>
    <row r="5" spans="1:6">
      <c r="A5">
        <v>174</v>
      </c>
      <c r="B5" t="s">
        <v>145</v>
      </c>
      <c r="C5" t="s">
        <v>308</v>
      </c>
      <c r="D5">
        <v>150</v>
      </c>
      <c r="E5" t="str">
        <v>HALDIBARI JHAPA</v>
      </c>
      <c r="F5" t="str">
        <v>HALDIBARI JHAPA</v>
      </c>
    </row>
    <row r="6" spans="1:6">
      <c r="A6">
        <v>56</v>
      </c>
      <c r="B6" t="s">
        <v>24</v>
      </c>
      <c r="C6" t="s">
        <v>309</v>
      </c>
      <c r="D6">
        <v>4295</v>
      </c>
      <c r="E6" t="str">
        <v>HETAUDA</v>
      </c>
      <c r="F6" t="str">
        <v>HETAUDA</v>
      </c>
    </row>
    <row r="7" spans="1:6">
      <c r="A7">
        <v>58</v>
      </c>
      <c r="B7" t="s">
        <v>19</v>
      </c>
      <c r="C7" t="s">
        <v>309</v>
      </c>
      <c r="D7">
        <v>1011</v>
      </c>
      <c r="E7" t="str">
        <v>INARUWA</v>
      </c>
      <c r="F7" t="str">
        <v>INARUWA</v>
      </c>
    </row>
    <row r="8" spans="1:6">
      <c r="A8">
        <v>62</v>
      </c>
      <c r="B8" t="s">
        <v>206</v>
      </c>
      <c r="C8" t="s">
        <v>308</v>
      </c>
      <c r="D8">
        <v>385</v>
      </c>
      <c r="E8" t="str">
        <v>JEETPUR BARA</v>
      </c>
      <c r="F8" t="str">
        <v>JEETPUR BARA</v>
      </c>
    </row>
    <row r="9" spans="1:6">
      <c r="A9">
        <v>215</v>
      </c>
      <c r="B9" t="s">
        <v>265</v>
      </c>
      <c r="C9" t="s">
        <v>308</v>
      </c>
      <c r="D9">
        <v>357</v>
      </c>
      <c r="E9" t="str">
        <v>LUMBINI BAZAR</v>
      </c>
      <c r="F9" t="str">
        <v>LUMBINI BAZAR</v>
      </c>
    </row>
    <row r="10" spans="1:6">
      <c r="A10">
        <v>120</v>
      </c>
      <c r="B10" t="s">
        <v>127</v>
      </c>
      <c r="C10" t="s">
        <v>308</v>
      </c>
      <c r="D10">
        <v>301</v>
      </c>
      <c r="E10" t="str">
        <v>MAHENDRANAGAR DHANUSA</v>
      </c>
      <c r="F10" t="str">
        <v>MAHENDRANAGAR DHANUSA</v>
      </c>
    </row>
    <row r="11" spans="1:6">
      <c r="A11">
        <v>192</v>
      </c>
      <c r="B11" t="s">
        <v>66</v>
      </c>
      <c r="C11" t="s">
        <v>309</v>
      </c>
      <c r="D11">
        <v>1089</v>
      </c>
      <c r="E11" t="str">
        <v>MURGIYA</v>
      </c>
      <c r="F11" t="str">
        <v>MURGIYA</v>
      </c>
    </row>
    <row r="12" spans="1:6">
      <c r="A12">
        <v>318</v>
      </c>
      <c r="B12" t="s">
        <v>310</v>
      </c>
      <c r="C12" t="s">
        <v>308</v>
      </c>
      <c r="D12">
        <v>79</v>
      </c>
      <c r="E12" t="e">
        <v>#N/A</v>
      </c>
      <c r="F12" t="e">
        <v>#N/A</v>
      </c>
    </row>
    <row r="13" spans="1:6">
      <c r="A13">
        <v>213</v>
      </c>
      <c r="B13" t="s">
        <v>68</v>
      </c>
      <c r="C13" t="s">
        <v>309</v>
      </c>
      <c r="D13">
        <v>570</v>
      </c>
      <c r="E13" t="str">
        <v>JHILJHILE JHAPA</v>
      </c>
      <c r="F13" t="str">
        <v>JHILJHILE JHAPA</v>
      </c>
    </row>
    <row r="14" spans="1:6">
      <c r="A14">
        <v>68</v>
      </c>
      <c r="B14" t="s">
        <v>212</v>
      </c>
      <c r="C14" t="s">
        <v>308</v>
      </c>
      <c r="D14">
        <v>309</v>
      </c>
      <c r="E14" t="str">
        <v>MANMA</v>
      </c>
      <c r="F14" t="str">
        <v>MANMA</v>
      </c>
    </row>
    <row r="15" spans="1:6">
      <c r="A15">
        <v>65</v>
      </c>
      <c r="B15" t="s">
        <v>311</v>
      </c>
      <c r="C15" t="s">
        <v>309</v>
      </c>
      <c r="D15">
        <v>671</v>
      </c>
      <c r="E15" t="e">
        <v>#N/A</v>
      </c>
      <c r="F15" t="e">
        <v>#N/A</v>
      </c>
    </row>
    <row r="16" spans="1:6">
      <c r="A16">
        <v>51</v>
      </c>
      <c r="B16" t="s">
        <v>79</v>
      </c>
      <c r="C16" t="s">
        <v>308</v>
      </c>
      <c r="D16">
        <v>487</v>
      </c>
      <c r="E16" t="str">
        <v>GALKOT</v>
      </c>
      <c r="F16" t="str">
        <v>GALKOT</v>
      </c>
    </row>
    <row r="17" spans="1:6">
      <c r="A17">
        <v>81</v>
      </c>
      <c r="B17" t="s">
        <v>75</v>
      </c>
      <c r="C17" t="s">
        <v>308</v>
      </c>
      <c r="D17">
        <v>185</v>
      </c>
      <c r="E17" t="str">
        <v>MASURIYA</v>
      </c>
      <c r="F17" t="str">
        <v>MASURIYA</v>
      </c>
    </row>
    <row r="18" spans="1:6">
      <c r="A18">
        <v>69</v>
      </c>
      <c r="B18" t="s">
        <v>28</v>
      </c>
      <c r="C18" t="s">
        <v>309</v>
      </c>
      <c r="D18">
        <v>1211</v>
      </c>
      <c r="E18" t="str">
        <v>KAWASOTI</v>
      </c>
      <c r="F18" t="str">
        <v>KAWASOTI</v>
      </c>
    </row>
    <row r="19" spans="1:6">
      <c r="A19">
        <v>75</v>
      </c>
      <c r="B19" t="s">
        <v>183</v>
      </c>
      <c r="C19" t="s">
        <v>308</v>
      </c>
      <c r="D19">
        <v>481</v>
      </c>
      <c r="E19" t="str">
        <v>SUNDAR BAZAR</v>
      </c>
      <c r="F19" t="str">
        <v>SUNDAR BAZAR</v>
      </c>
    </row>
    <row r="20" spans="1:6">
      <c r="A20">
        <v>83</v>
      </c>
      <c r="B20" t="s">
        <v>36</v>
      </c>
      <c r="C20" t="s">
        <v>309</v>
      </c>
      <c r="D20">
        <v>3469</v>
      </c>
      <c r="E20" t="str">
        <v>NEPALGUNJ</v>
      </c>
      <c r="F20" t="str">
        <v>NEPALGUNJ</v>
      </c>
    </row>
    <row r="21" spans="1:6">
      <c r="A21">
        <v>47</v>
      </c>
      <c r="B21" t="s">
        <v>122</v>
      </c>
      <c r="C21" t="s">
        <v>308</v>
      </c>
      <c r="D21">
        <v>464</v>
      </c>
      <c r="E21" t="str">
        <v>DUMRE</v>
      </c>
      <c r="F21" t="str">
        <v>DUMRE</v>
      </c>
    </row>
    <row r="22" spans="1:6">
      <c r="A22">
        <v>309</v>
      </c>
      <c r="B22" t="s">
        <v>126</v>
      </c>
      <c r="C22" t="s">
        <v>308</v>
      </c>
      <c r="D22">
        <v>69</v>
      </c>
      <c r="E22" t="str">
        <v>DUIPIPLE</v>
      </c>
      <c r="F22" t="str">
        <v>DUIPIPLE</v>
      </c>
    </row>
    <row r="23" spans="1:6">
      <c r="A23">
        <v>291</v>
      </c>
      <c r="B23" t="s">
        <v>256</v>
      </c>
      <c r="C23" t="s">
        <v>308</v>
      </c>
      <c r="D23">
        <v>190</v>
      </c>
      <c r="E23" t="str">
        <v>KERABARI MORANG</v>
      </c>
      <c r="F23" t="str">
        <v>KERABARI MORANG</v>
      </c>
    </row>
    <row r="24" spans="1:6">
      <c r="A24">
        <v>294</v>
      </c>
      <c r="B24" t="s">
        <v>161</v>
      </c>
      <c r="C24" t="s">
        <v>308</v>
      </c>
      <c r="D24">
        <v>388</v>
      </c>
      <c r="E24" t="str">
        <v>JHUMKA SUNSARI</v>
      </c>
      <c r="F24" t="str">
        <v>JHUMKA SUNSARI</v>
      </c>
    </row>
    <row r="25" spans="1:6">
      <c r="A25">
        <v>219</v>
      </c>
      <c r="B25" t="s">
        <v>85</v>
      </c>
      <c r="C25" t="s">
        <v>308</v>
      </c>
      <c r="D25">
        <v>353</v>
      </c>
      <c r="E25" t="str">
        <v>PANCHKHAL KAVRE</v>
      </c>
      <c r="F25" t="str">
        <v>PANCHKHAL KAVRE</v>
      </c>
    </row>
    <row r="26" spans="1:6">
      <c r="A26">
        <v>326</v>
      </c>
      <c r="B26" t="s">
        <v>228</v>
      </c>
      <c r="C26" t="s">
        <v>308</v>
      </c>
      <c r="D26">
        <v>62</v>
      </c>
      <c r="E26" t="str">
        <v>KALYANPUR SIRAHA</v>
      </c>
      <c r="F26" t="str">
        <v>KALYANPUR SIRAHA</v>
      </c>
    </row>
    <row r="27" spans="1:6">
      <c r="A27">
        <v>300</v>
      </c>
      <c r="B27" t="s">
        <v>110</v>
      </c>
      <c r="C27" t="s">
        <v>308</v>
      </c>
      <c r="D27">
        <v>25</v>
      </c>
      <c r="E27" t="str">
        <v>SHARANMATI JHAPA</v>
      </c>
      <c r="F27" t="str">
        <v>SHARANMATI JHAPA</v>
      </c>
    </row>
    <row r="28" spans="1:6">
      <c r="A28">
        <v>306</v>
      </c>
      <c r="B28" t="s">
        <v>312</v>
      </c>
      <c r="C28" t="s">
        <v>308</v>
      </c>
      <c r="D28">
        <v>27</v>
      </c>
      <c r="E28" t="e">
        <v>#N/A</v>
      </c>
      <c r="F28" t="e">
        <v>#N/A</v>
      </c>
    </row>
    <row r="29" spans="1:6">
      <c r="A29">
        <v>170</v>
      </c>
      <c r="B29" t="s">
        <v>144</v>
      </c>
      <c r="C29" t="s">
        <v>308</v>
      </c>
      <c r="D29">
        <v>6</v>
      </c>
      <c r="E29" t="str">
        <v>KECHANA JHAPA</v>
      </c>
      <c r="F29" t="str">
        <v>KECHANA JHAPA</v>
      </c>
    </row>
    <row r="30" spans="1:6">
      <c r="A30">
        <v>325</v>
      </c>
      <c r="B30" t="s">
        <v>151</v>
      </c>
      <c r="C30" t="s">
        <v>308</v>
      </c>
      <c r="D30">
        <v>22</v>
      </c>
      <c r="E30" t="str">
        <v>GOGALI DANG</v>
      </c>
      <c r="F30" t="str">
        <v>GOGALI DANG</v>
      </c>
    </row>
    <row r="31" spans="1:6">
      <c r="A31">
        <v>101</v>
      </c>
      <c r="B31" t="s">
        <v>313</v>
      </c>
      <c r="C31" t="s">
        <v>309</v>
      </c>
      <c r="D31">
        <v>725</v>
      </c>
      <c r="E31" t="e">
        <v>#N/A</v>
      </c>
      <c r="F31" t="e">
        <v>#N/A</v>
      </c>
    </row>
    <row r="32" spans="1:6">
      <c r="A32">
        <v>317</v>
      </c>
      <c r="B32" t="s">
        <v>314</v>
      </c>
      <c r="C32" t="s">
        <v>308</v>
      </c>
      <c r="D32">
        <v>41</v>
      </c>
      <c r="E32" t="e">
        <v>#N/A</v>
      </c>
      <c r="F32" t="e">
        <v>#N/A</v>
      </c>
    </row>
    <row r="33" spans="1:6">
      <c r="A33">
        <v>321</v>
      </c>
      <c r="B33" t="s">
        <v>315</v>
      </c>
      <c r="C33" t="s">
        <v>308</v>
      </c>
      <c r="D33">
        <v>27</v>
      </c>
      <c r="E33" t="e">
        <v>#N/A</v>
      </c>
      <c r="F33" t="e">
        <v>#N/A</v>
      </c>
    </row>
    <row r="34" spans="1:6">
      <c r="A34">
        <v>89</v>
      </c>
      <c r="B34" t="s">
        <v>205</v>
      </c>
      <c r="C34" t="s">
        <v>308</v>
      </c>
      <c r="D34">
        <v>185</v>
      </c>
      <c r="E34" t="str">
        <v>PATHLAIYA</v>
      </c>
      <c r="F34" t="str">
        <v>PATHLAIYA</v>
      </c>
    </row>
    <row r="35" spans="1:6">
      <c r="A35">
        <v>315</v>
      </c>
      <c r="B35" t="s">
        <v>132</v>
      </c>
      <c r="C35" t="s">
        <v>308</v>
      </c>
      <c r="D35">
        <v>30</v>
      </c>
      <c r="E35" t="str">
        <v>JUGEDA KAILALI</v>
      </c>
      <c r="F35" t="str">
        <v>JUGEDA KAILALI</v>
      </c>
    </row>
    <row r="36" spans="1:6">
      <c r="A36">
        <v>320</v>
      </c>
      <c r="B36" t="s">
        <v>222</v>
      </c>
      <c r="C36" t="s">
        <v>308</v>
      </c>
      <c r="D36">
        <v>38</v>
      </c>
      <c r="E36" t="str">
        <v>KANCHI BAZAR</v>
      </c>
      <c r="F36" t="str">
        <v>KANCHI BAZAR</v>
      </c>
    </row>
    <row r="37" spans="1:6">
      <c r="A37">
        <v>194</v>
      </c>
      <c r="B37" t="s">
        <v>111</v>
      </c>
      <c r="C37" t="s">
        <v>308</v>
      </c>
      <c r="D37">
        <v>44</v>
      </c>
      <c r="E37" t="str">
        <v>MOTIPUR</v>
      </c>
      <c r="F37" t="str">
        <v>MOTIPUR</v>
      </c>
    </row>
    <row r="38" spans="1:6">
      <c r="A38">
        <v>311</v>
      </c>
      <c r="B38" t="s">
        <v>238</v>
      </c>
      <c r="C38" t="s">
        <v>308</v>
      </c>
      <c r="D38">
        <v>162</v>
      </c>
      <c r="E38" t="str">
        <v>SHANTIPUR GULMI</v>
      </c>
      <c r="F38" t="str">
        <v>SHANTIPUR GULMI</v>
      </c>
    </row>
    <row r="39" spans="1:6">
      <c r="A39">
        <v>323</v>
      </c>
      <c r="B39" t="s">
        <v>225</v>
      </c>
      <c r="C39" t="s">
        <v>308</v>
      </c>
      <c r="D39">
        <v>232</v>
      </c>
      <c r="E39" t="str">
        <v>BHALWARI RUPANDEHI</v>
      </c>
      <c r="F39" t="str">
        <v>BHALWARI RUPANDEHI</v>
      </c>
    </row>
    <row r="40" spans="1:6">
      <c r="A40">
        <v>212</v>
      </c>
      <c r="B40" t="s">
        <v>209</v>
      </c>
      <c r="C40" t="s">
        <v>308</v>
      </c>
      <c r="D40">
        <v>164</v>
      </c>
      <c r="E40" t="str">
        <v>GOPIGUNJ JAMUNIYA</v>
      </c>
      <c r="F40" t="str">
        <v>GOPIGUNJ JAMUNIYA</v>
      </c>
    </row>
    <row r="41" spans="1:6">
      <c r="A41">
        <v>214</v>
      </c>
      <c r="B41" t="s">
        <v>102</v>
      </c>
      <c r="C41" t="s">
        <v>308</v>
      </c>
      <c r="D41">
        <v>189</v>
      </c>
      <c r="E41" t="str">
        <v>KOTIHAWA</v>
      </c>
      <c r="F41" t="str">
        <v>KOTIHAWA</v>
      </c>
    </row>
    <row r="42" spans="1:6">
      <c r="A42">
        <v>216</v>
      </c>
      <c r="B42" t="s">
        <v>101</v>
      </c>
      <c r="C42" t="s">
        <v>308</v>
      </c>
      <c r="D42">
        <v>71</v>
      </c>
      <c r="E42" t="str">
        <v>DHAKDAI RUPANDEHI</v>
      </c>
      <c r="F42" t="str">
        <v>DHAKDAI RUPANDEHI</v>
      </c>
    </row>
    <row r="43" spans="1:6">
      <c r="A43">
        <v>217</v>
      </c>
      <c r="B43" t="s">
        <v>112</v>
      </c>
      <c r="C43" t="s">
        <v>308</v>
      </c>
      <c r="D43">
        <v>630</v>
      </c>
      <c r="E43" t="str">
        <v>KHAIRENI RUPANDEHI</v>
      </c>
      <c r="F43" t="str">
        <v>KHAIRENI RUPANDEHI</v>
      </c>
    </row>
    <row r="44" spans="1:6">
      <c r="A44">
        <v>222</v>
      </c>
      <c r="B44" t="s">
        <v>86</v>
      </c>
      <c r="C44" t="s">
        <v>308</v>
      </c>
      <c r="D44">
        <v>186</v>
      </c>
      <c r="E44" t="str">
        <v>BHAKUNDE BESI KAVRE</v>
      </c>
      <c r="F44" t="str">
        <v>BHAKUNDE BESI KAVRE</v>
      </c>
    </row>
    <row r="45" spans="1:6">
      <c r="A45">
        <v>226</v>
      </c>
      <c r="B45" t="s">
        <v>316</v>
      </c>
      <c r="C45" t="s">
        <v>309</v>
      </c>
      <c r="D45">
        <v>496</v>
      </c>
      <c r="E45" t="e">
        <v>#N/A</v>
      </c>
      <c r="F45" t="e">
        <v>#N/A</v>
      </c>
    </row>
    <row r="46" spans="1:6">
      <c r="A46">
        <v>175</v>
      </c>
      <c r="B46" t="s">
        <v>118</v>
      </c>
      <c r="C46" t="s">
        <v>308</v>
      </c>
      <c r="D46">
        <v>485</v>
      </c>
      <c r="E46" t="str">
        <v>CHAINPUR BAJHANG</v>
      </c>
      <c r="F46" t="str">
        <v>CHAINPUR BAJHANG</v>
      </c>
    </row>
    <row r="47" spans="1:6">
      <c r="A47">
        <v>169</v>
      </c>
      <c r="B47" t="s">
        <v>115</v>
      </c>
      <c r="C47" t="s">
        <v>308</v>
      </c>
      <c r="D47">
        <v>429</v>
      </c>
      <c r="E47" t="str">
        <v>MEHELKUNA SURKHET</v>
      </c>
      <c r="F47" t="str">
        <v>MEHELKUNA SURKHET</v>
      </c>
    </row>
    <row r="48" spans="1:6">
      <c r="A48">
        <v>165</v>
      </c>
      <c r="B48" t="s">
        <v>64</v>
      </c>
      <c r="C48" t="s">
        <v>309</v>
      </c>
      <c r="D48">
        <v>390</v>
      </c>
      <c r="E48" t="str">
        <v>OKHALDHUNGA</v>
      </c>
      <c r="F48" t="str">
        <v>OKHALDHUNGA</v>
      </c>
    </row>
    <row r="49" spans="1:6">
      <c r="A49">
        <v>164</v>
      </c>
      <c r="B49" t="s">
        <v>207</v>
      </c>
      <c r="C49" t="s">
        <v>308</v>
      </c>
      <c r="D49">
        <v>214</v>
      </c>
      <c r="E49" t="str">
        <v>DUDHAULI SINDHULI</v>
      </c>
      <c r="F49" t="str">
        <v>DUDHAULI SINDHULI</v>
      </c>
    </row>
    <row r="50" spans="1:6">
      <c r="A50">
        <v>152</v>
      </c>
      <c r="B50" t="s">
        <v>317</v>
      </c>
      <c r="C50" t="s">
        <v>308</v>
      </c>
      <c r="D50">
        <v>27</v>
      </c>
      <c r="E50" t="e">
        <v>#N/A</v>
      </c>
      <c r="F50" t="e">
        <v>#N/A</v>
      </c>
    </row>
    <row r="51" spans="1:6">
      <c r="A51">
        <v>151</v>
      </c>
      <c r="B51" t="s">
        <v>138</v>
      </c>
      <c r="C51" t="s">
        <v>308</v>
      </c>
      <c r="D51">
        <v>255</v>
      </c>
      <c r="E51" t="str">
        <v>MYANGLUNG BAZAR</v>
      </c>
      <c r="F51" t="str">
        <v>MYANGLUNG BAZAR</v>
      </c>
    </row>
    <row r="52" spans="1:6">
      <c r="A52">
        <v>296</v>
      </c>
      <c r="B52" t="s">
        <v>268</v>
      </c>
      <c r="C52" t="s">
        <v>308</v>
      </c>
      <c r="D52">
        <v>179</v>
      </c>
      <c r="E52" t="str">
        <v>KERKHA JHAPA</v>
      </c>
      <c r="F52" t="str">
        <v>KERKHA JHAPA</v>
      </c>
    </row>
    <row r="53" spans="1:6">
      <c r="A53">
        <v>155</v>
      </c>
      <c r="B53" t="s">
        <v>318</v>
      </c>
      <c r="C53" t="s">
        <v>308</v>
      </c>
      <c r="D53">
        <v>355</v>
      </c>
      <c r="E53" t="e">
        <v>#N/A</v>
      </c>
      <c r="F53" t="e">
        <v>#N/A</v>
      </c>
    </row>
    <row r="54" spans="1:6">
      <c r="A54">
        <v>154</v>
      </c>
      <c r="B54" t="s">
        <v>319</v>
      </c>
      <c r="C54" t="s">
        <v>308</v>
      </c>
      <c r="D54">
        <v>434</v>
      </c>
      <c r="E54" t="e">
        <v>#N/A</v>
      </c>
      <c r="F54" t="e">
        <v>#N/A</v>
      </c>
    </row>
    <row r="55" spans="1:6">
      <c r="A55">
        <v>149</v>
      </c>
      <c r="B55" t="s">
        <v>62</v>
      </c>
      <c r="C55" t="s">
        <v>309</v>
      </c>
      <c r="D55">
        <v>1051</v>
      </c>
      <c r="E55" t="str">
        <v>BELBARI</v>
      </c>
      <c r="F55" t="str">
        <v>BELBARI</v>
      </c>
    </row>
    <row r="56" spans="1:6">
      <c r="A56">
        <v>143</v>
      </c>
      <c r="B56" t="s">
        <v>60</v>
      </c>
      <c r="C56" t="s">
        <v>309</v>
      </c>
      <c r="D56">
        <v>497</v>
      </c>
      <c r="E56" t="str">
        <v>CHARIKOT</v>
      </c>
      <c r="F56" t="str">
        <v>CHARIKOT</v>
      </c>
    </row>
    <row r="57" spans="1:6">
      <c r="A57">
        <v>167</v>
      </c>
      <c r="B57" t="s">
        <v>169</v>
      </c>
      <c r="C57" t="s">
        <v>308</v>
      </c>
      <c r="D57">
        <v>459</v>
      </c>
      <c r="E57" t="str">
        <v>DALDALE</v>
      </c>
      <c r="F57" t="str">
        <v>DALDALE</v>
      </c>
    </row>
    <row r="58" spans="1:6">
      <c r="A58">
        <v>141</v>
      </c>
      <c r="B58" t="s">
        <v>226</v>
      </c>
      <c r="C58" t="s">
        <v>308</v>
      </c>
      <c r="D58">
        <v>489</v>
      </c>
      <c r="E58" t="str">
        <v>KATARI</v>
      </c>
      <c r="F58" t="str">
        <v>KATARI</v>
      </c>
    </row>
    <row r="59" spans="1:6">
      <c r="A59">
        <v>100</v>
      </c>
      <c r="B59" t="s">
        <v>45</v>
      </c>
      <c r="C59" t="s">
        <v>309</v>
      </c>
      <c r="D59">
        <v>3641</v>
      </c>
      <c r="E59" t="str">
        <v>SURKHET</v>
      </c>
      <c r="F59" t="str">
        <v>SURKHET</v>
      </c>
    </row>
    <row r="60" spans="1:6">
      <c r="A60">
        <v>144</v>
      </c>
      <c r="B60" t="s">
        <v>61</v>
      </c>
      <c r="C60" t="s">
        <v>309</v>
      </c>
      <c r="D60">
        <v>488</v>
      </c>
      <c r="E60" t="str">
        <v>LIWANG</v>
      </c>
      <c r="F60" t="str">
        <v>LIWANG</v>
      </c>
    </row>
    <row r="61" spans="1:6">
      <c r="A61">
        <v>145</v>
      </c>
      <c r="B61" t="s">
        <v>254</v>
      </c>
      <c r="C61" t="s">
        <v>308</v>
      </c>
      <c r="D61">
        <v>388</v>
      </c>
      <c r="E61" t="str">
        <v>SULICHAUR</v>
      </c>
      <c r="F61" t="str">
        <v>SULICHAUR</v>
      </c>
    </row>
    <row r="62" spans="1:6">
      <c r="A62">
        <v>146</v>
      </c>
      <c r="B62" t="s">
        <v>320</v>
      </c>
      <c r="C62" t="s">
        <v>308</v>
      </c>
      <c r="D62">
        <v>281</v>
      </c>
      <c r="E62" t="e">
        <v>#N/A</v>
      </c>
      <c r="F62" t="e">
        <v>#N/A</v>
      </c>
    </row>
    <row r="63" spans="1:6">
      <c r="A63">
        <v>163</v>
      </c>
      <c r="B63" t="s">
        <v>257</v>
      </c>
      <c r="C63" t="s">
        <v>308</v>
      </c>
      <c r="D63">
        <v>174</v>
      </c>
      <c r="E63" t="str">
        <v>DUMKIBAS</v>
      </c>
      <c r="F63" t="str">
        <v>DUMKIBAS</v>
      </c>
    </row>
    <row r="64" spans="1:6">
      <c r="A64">
        <v>184</v>
      </c>
      <c r="B64" t="s">
        <v>89</v>
      </c>
      <c r="C64" t="s">
        <v>308</v>
      </c>
      <c r="D64">
        <v>355</v>
      </c>
      <c r="E64" t="str">
        <v>GAUSHALA MAHOTTARI</v>
      </c>
      <c r="F64" t="str">
        <v>GAUSHALA MAHOTTARI</v>
      </c>
    </row>
    <row r="65" spans="1:6">
      <c r="A65">
        <v>142</v>
      </c>
      <c r="B65" t="s">
        <v>165</v>
      </c>
      <c r="C65" t="s">
        <v>308</v>
      </c>
      <c r="D65">
        <v>382</v>
      </c>
      <c r="E65" t="str">
        <v>JALESHWOR</v>
      </c>
      <c r="F65" t="str">
        <v>JALESHWOR</v>
      </c>
    </row>
    <row r="66" spans="1:6">
      <c r="A66">
        <v>157</v>
      </c>
      <c r="B66" t="s">
        <v>119</v>
      </c>
      <c r="C66" t="s">
        <v>308</v>
      </c>
      <c r="D66">
        <v>240</v>
      </c>
      <c r="E66" t="str">
        <v>MADHUMALLA MORANG</v>
      </c>
      <c r="F66" t="str">
        <v>MADHUMALLA MORANG</v>
      </c>
    </row>
    <row r="67" spans="1:6">
      <c r="A67">
        <v>179</v>
      </c>
      <c r="B67" t="s">
        <v>321</v>
      </c>
      <c r="C67" t="s">
        <v>308</v>
      </c>
      <c r="D67">
        <v>253</v>
      </c>
      <c r="E67" t="e">
        <v>#N/A</v>
      </c>
      <c r="F67" t="e">
        <v>#N/A</v>
      </c>
    </row>
    <row r="68" spans="1:6">
      <c r="A68">
        <v>173</v>
      </c>
      <c r="B68" t="s">
        <v>108</v>
      </c>
      <c r="C68" t="s">
        <v>308</v>
      </c>
      <c r="D68">
        <v>105</v>
      </c>
      <c r="E68" t="str">
        <v>KHUDUNABARI JHAPA</v>
      </c>
      <c r="F68" t="str">
        <v>KHUDUNABARI JHAPA</v>
      </c>
    </row>
    <row r="69" spans="1:6">
      <c r="A69">
        <v>172</v>
      </c>
      <c r="B69" t="s">
        <v>107</v>
      </c>
      <c r="C69" t="s">
        <v>308</v>
      </c>
      <c r="D69">
        <v>105</v>
      </c>
      <c r="E69" t="str">
        <v>LAXMIPUR JHAPA</v>
      </c>
      <c r="F69" t="str">
        <v>LAXMIPUR JHAPA</v>
      </c>
    </row>
    <row r="70" spans="1:6">
      <c r="A70">
        <v>93</v>
      </c>
      <c r="B70" t="s">
        <v>41</v>
      </c>
      <c r="C70" t="s">
        <v>309</v>
      </c>
      <c r="D70">
        <v>1308</v>
      </c>
      <c r="E70" t="str">
        <v>RAJBIRAJ</v>
      </c>
      <c r="F70" t="str">
        <v>RAJBIRAJ</v>
      </c>
    </row>
    <row r="71" spans="1:6">
      <c r="A71">
        <v>158</v>
      </c>
      <c r="B71" t="s">
        <v>109</v>
      </c>
      <c r="C71" t="s">
        <v>308</v>
      </c>
      <c r="D71">
        <v>103</v>
      </c>
      <c r="E71" t="str">
        <v>RAJGADH JHAPA</v>
      </c>
      <c r="F71" t="str">
        <v>RAJGADH JHAPA</v>
      </c>
    </row>
    <row r="72" spans="1:6">
      <c r="A72">
        <v>125</v>
      </c>
      <c r="B72" t="s">
        <v>116</v>
      </c>
      <c r="C72" t="s">
        <v>308</v>
      </c>
      <c r="D72">
        <v>129</v>
      </c>
      <c r="E72" t="str">
        <v>SILGADHI</v>
      </c>
      <c r="F72" t="str">
        <v>SILGADHI</v>
      </c>
    </row>
    <row r="73" spans="1:6">
      <c r="A73">
        <v>124</v>
      </c>
      <c r="B73" t="s">
        <v>200</v>
      </c>
      <c r="C73" t="s">
        <v>308</v>
      </c>
      <c r="D73">
        <v>357</v>
      </c>
      <c r="E73" t="str">
        <v>HEMJA</v>
      </c>
      <c r="F73" t="str">
        <v>HEMJA</v>
      </c>
    </row>
    <row r="74" spans="1:6">
      <c r="A74">
        <v>123</v>
      </c>
      <c r="B74" t="s">
        <v>187</v>
      </c>
      <c r="C74" t="s">
        <v>308</v>
      </c>
      <c r="D74">
        <v>356</v>
      </c>
      <c r="E74" t="str">
        <v>JHALARI</v>
      </c>
      <c r="F74" t="str">
        <v>JHALARI</v>
      </c>
    </row>
    <row r="75" spans="1:6">
      <c r="A75">
        <v>122</v>
      </c>
      <c r="B75" t="s">
        <v>188</v>
      </c>
      <c r="C75" t="s">
        <v>308</v>
      </c>
      <c r="D75">
        <v>301</v>
      </c>
      <c r="E75" t="str">
        <v>BELAURI</v>
      </c>
      <c r="F75" t="str">
        <v>BELAURI</v>
      </c>
    </row>
    <row r="76" spans="1:6">
      <c r="A76">
        <v>156</v>
      </c>
      <c r="B76" t="s">
        <v>147</v>
      </c>
      <c r="C76" t="s">
        <v>308</v>
      </c>
      <c r="D76">
        <v>130</v>
      </c>
      <c r="E76" t="str">
        <v>BANIYANI JHAPA</v>
      </c>
      <c r="F76" t="str">
        <v>BANIYANI JHAPA</v>
      </c>
    </row>
    <row r="77" spans="1:6">
      <c r="A77">
        <v>44</v>
      </c>
      <c r="B77" t="s">
        <v>322</v>
      </c>
      <c r="C77" t="s">
        <v>309</v>
      </c>
      <c r="D77">
        <v>4397</v>
      </c>
      <c r="E77" t="str">
        <v>INARUWA</v>
      </c>
      <c r="F77" t="str">
        <v>INARUWA</v>
      </c>
    </row>
    <row r="78" spans="1:6">
      <c r="A78">
        <v>45</v>
      </c>
      <c r="B78" t="s">
        <v>20</v>
      </c>
      <c r="C78" t="s">
        <v>309</v>
      </c>
      <c r="D78">
        <v>615</v>
      </c>
      <c r="E78" t="str">
        <v>DHULABARI</v>
      </c>
      <c r="F78" t="str">
        <v>DHULABARI</v>
      </c>
    </row>
    <row r="79" spans="1:6">
      <c r="A79">
        <v>66</v>
      </c>
      <c r="B79" t="s">
        <v>323</v>
      </c>
      <c r="C79" t="s">
        <v>309</v>
      </c>
      <c r="D79">
        <v>892</v>
      </c>
      <c r="E79" t="e">
        <v>#N/A</v>
      </c>
      <c r="F79" t="e">
        <v>#N/A</v>
      </c>
    </row>
    <row r="80" spans="1:6">
      <c r="A80">
        <v>109</v>
      </c>
      <c r="B80" t="s">
        <v>324</v>
      </c>
      <c r="C80" t="s">
        <v>309</v>
      </c>
      <c r="D80">
        <v>63</v>
      </c>
      <c r="E80" t="e">
        <v>#N/A</v>
      </c>
      <c r="F80" t="e">
        <v>#N/A</v>
      </c>
    </row>
    <row r="81" spans="1:6">
      <c r="A81">
        <v>95</v>
      </c>
      <c r="B81" t="s">
        <v>172</v>
      </c>
      <c r="C81" t="s">
        <v>308</v>
      </c>
      <c r="D81">
        <v>207</v>
      </c>
      <c r="E81" t="str">
        <v>RUKUM CHAURJAHARI</v>
      </c>
      <c r="F81" t="str">
        <v>RUKUM CHAURJAHARI</v>
      </c>
    </row>
    <row r="82" spans="1:6">
      <c r="A82">
        <v>139</v>
      </c>
      <c r="B82" t="s">
        <v>58</v>
      </c>
      <c r="C82" t="s">
        <v>309</v>
      </c>
      <c r="D82">
        <v>899</v>
      </c>
      <c r="E82" t="str">
        <v>PATHARI</v>
      </c>
      <c r="F82" t="str">
        <v>PATHARI</v>
      </c>
    </row>
    <row r="83" spans="1:6">
      <c r="A83">
        <v>115</v>
      </c>
      <c r="B83" t="s">
        <v>53</v>
      </c>
      <c r="C83" t="s">
        <v>309</v>
      </c>
      <c r="D83">
        <v>792</v>
      </c>
      <c r="E83" t="str">
        <v>CHANDRANIGAHAPUR</v>
      </c>
      <c r="F83" t="str">
        <v>CHANDRANIGAHAPUR</v>
      </c>
    </row>
    <row r="84" spans="1:6">
      <c r="A84">
        <v>276</v>
      </c>
      <c r="B84" t="s">
        <v>325</v>
      </c>
      <c r="C84" t="s">
        <v>308</v>
      </c>
      <c r="D84">
        <v>75</v>
      </c>
      <c r="E84" t="e">
        <v>#N/A</v>
      </c>
      <c r="F84" t="e">
        <v>#N/A</v>
      </c>
    </row>
    <row r="85" spans="1:6">
      <c r="A85">
        <v>275</v>
      </c>
      <c r="B85" t="s">
        <v>173</v>
      </c>
      <c r="C85" t="s">
        <v>308</v>
      </c>
      <c r="D85">
        <v>22</v>
      </c>
      <c r="E85" t="str">
        <v>NAYAPUL KUSMA</v>
      </c>
      <c r="F85" t="str">
        <v>NAYAPUL KUSMA</v>
      </c>
    </row>
    <row r="86" spans="1:6">
      <c r="A86">
        <v>273</v>
      </c>
      <c r="B86" t="s">
        <v>326</v>
      </c>
      <c r="C86" t="s">
        <v>308</v>
      </c>
      <c r="D86">
        <v>68</v>
      </c>
      <c r="E86" t="e">
        <v>#N/A</v>
      </c>
      <c r="F86" t="e">
        <v>#N/A</v>
      </c>
    </row>
    <row r="87" spans="1:6">
      <c r="A87">
        <v>261</v>
      </c>
      <c r="B87" t="s">
        <v>327</v>
      </c>
      <c r="C87" t="s">
        <v>309</v>
      </c>
      <c r="D87">
        <v>170</v>
      </c>
      <c r="E87" t="e">
        <v>#N/A</v>
      </c>
      <c r="F87" t="e">
        <v>#N/A</v>
      </c>
    </row>
    <row r="88" spans="1:6">
      <c r="A88">
        <v>343</v>
      </c>
      <c r="B88" t="s">
        <v>177</v>
      </c>
      <c r="C88" t="s">
        <v>308</v>
      </c>
      <c r="D88">
        <v>58</v>
      </c>
      <c r="E88" t="str">
        <v>DHANGADHIMAI SIRAHA</v>
      </c>
      <c r="F88" t="str">
        <v>DHANGADHIMAI SIRAHA</v>
      </c>
    </row>
    <row r="89" spans="1:6">
      <c r="A89">
        <v>344</v>
      </c>
      <c r="B89" t="s">
        <v>175</v>
      </c>
      <c r="C89" t="s">
        <v>308</v>
      </c>
      <c r="D89">
        <v>44</v>
      </c>
      <c r="E89" t="str">
        <v>SUKHIPUR SIRAHA</v>
      </c>
      <c r="F89" t="str">
        <v>SUKHIPUR SIRAHA</v>
      </c>
    </row>
    <row r="90" spans="1:6">
      <c r="A90">
        <v>267</v>
      </c>
      <c r="B90" t="s">
        <v>242</v>
      </c>
      <c r="C90" t="s">
        <v>309</v>
      </c>
      <c r="D90">
        <v>434</v>
      </c>
      <c r="E90" t="str">
        <v>BARAHATHAWA SARLAHI</v>
      </c>
      <c r="F90" t="str">
        <v>BARAHATHAWA SARLAHI</v>
      </c>
    </row>
    <row r="91" spans="1:6">
      <c r="A91">
        <v>285</v>
      </c>
      <c r="B91" t="s">
        <v>164</v>
      </c>
      <c r="C91" t="s">
        <v>308</v>
      </c>
      <c r="D91">
        <v>286</v>
      </c>
      <c r="E91" t="str">
        <v>KALABANJAR</v>
      </c>
      <c r="F91" t="str">
        <v>KALABANJAR</v>
      </c>
    </row>
    <row r="92" spans="1:6">
      <c r="A92">
        <v>260</v>
      </c>
      <c r="B92" t="s">
        <v>248</v>
      </c>
      <c r="C92" t="s">
        <v>308</v>
      </c>
      <c r="D92">
        <v>405</v>
      </c>
      <c r="E92" t="str">
        <v>LETANG</v>
      </c>
      <c r="F92" t="str">
        <v>LETANG</v>
      </c>
    </row>
    <row r="93" spans="1:6">
      <c r="A93">
        <v>257</v>
      </c>
      <c r="B93" t="s">
        <v>192</v>
      </c>
      <c r="C93" t="s">
        <v>308</v>
      </c>
      <c r="D93">
        <v>3767</v>
      </c>
      <c r="E93" t="str">
        <v>BHARATPUR</v>
      </c>
      <c r="F93" t="str">
        <v>BHARATPUR</v>
      </c>
    </row>
    <row r="94" spans="1:6">
      <c r="A94">
        <v>316</v>
      </c>
      <c r="B94" t="s">
        <v>160</v>
      </c>
      <c r="C94" t="s">
        <v>308</v>
      </c>
      <c r="D94">
        <v>179</v>
      </c>
      <c r="E94" t="str">
        <v>MANGALBARE ILLAM</v>
      </c>
      <c r="F94" t="str">
        <v>MANGALBARE ILLAM</v>
      </c>
    </row>
    <row r="95" spans="1:6">
      <c r="A95">
        <v>310</v>
      </c>
      <c r="B95" t="s">
        <v>139</v>
      </c>
      <c r="C95" t="s">
        <v>308</v>
      </c>
      <c r="D95">
        <v>151</v>
      </c>
      <c r="E95" t="str">
        <v>BASANTAPUR TERHATHUM</v>
      </c>
      <c r="F95" t="str">
        <v>BASANTAPUR TERHATHUM</v>
      </c>
    </row>
    <row r="96" spans="1:6">
      <c r="A96">
        <v>289</v>
      </c>
      <c r="B96" t="s">
        <v>328</v>
      </c>
      <c r="C96" t="s">
        <v>308</v>
      </c>
      <c r="D96">
        <v>115</v>
      </c>
      <c r="E96" t="e">
        <v>#N/A</v>
      </c>
      <c r="F96" t="e">
        <v>#N/A</v>
      </c>
    </row>
    <row r="97" spans="1:6">
      <c r="A97">
        <v>278</v>
      </c>
      <c r="B97" t="s">
        <v>329</v>
      </c>
      <c r="C97" t="s">
        <v>309</v>
      </c>
      <c r="D97">
        <v>3</v>
      </c>
      <c r="E97" t="e">
        <v>#N/A</v>
      </c>
      <c r="F97" t="e">
        <v>#N/A</v>
      </c>
    </row>
    <row r="98" spans="1:6">
      <c r="A98">
        <v>248</v>
      </c>
      <c r="B98" t="s">
        <v>104</v>
      </c>
      <c r="C98" t="s">
        <v>308</v>
      </c>
      <c r="D98">
        <v>161</v>
      </c>
      <c r="E98" t="str">
        <v>POKHARIYA</v>
      </c>
      <c r="F98" t="str">
        <v>POKHARIYA</v>
      </c>
    </row>
    <row r="99" spans="1:6">
      <c r="A99">
        <v>253</v>
      </c>
      <c r="B99" t="s">
        <v>193</v>
      </c>
      <c r="C99" t="s">
        <v>308</v>
      </c>
      <c r="D99">
        <v>511</v>
      </c>
      <c r="E99" t="str">
        <v>CHANAULI</v>
      </c>
      <c r="F99" t="str">
        <v>CHANAULI</v>
      </c>
    </row>
    <row r="100" spans="1:6">
      <c r="A100">
        <v>258</v>
      </c>
      <c r="B100" t="s">
        <v>223</v>
      </c>
      <c r="C100" t="s">
        <v>308</v>
      </c>
      <c r="D100">
        <v>170</v>
      </c>
      <c r="E100" t="str">
        <v>PHARSATIKAR</v>
      </c>
      <c r="F100" t="str">
        <v>PHARSATIKAR</v>
      </c>
    </row>
    <row r="101" spans="1:6">
      <c r="A101">
        <v>250</v>
      </c>
      <c r="B101" t="s">
        <v>221</v>
      </c>
      <c r="C101" t="s">
        <v>308</v>
      </c>
      <c r="D101">
        <v>104</v>
      </c>
      <c r="E101" t="str">
        <v>KRISHNANAGAR</v>
      </c>
      <c r="F101" t="str">
        <v>KRISHNANAGAR</v>
      </c>
    </row>
    <row r="102" spans="1:6">
      <c r="A102">
        <v>251</v>
      </c>
      <c r="B102" t="s">
        <v>224</v>
      </c>
      <c r="C102" t="s">
        <v>308</v>
      </c>
      <c r="D102">
        <v>143</v>
      </c>
      <c r="E102" t="str">
        <v>AMUWA</v>
      </c>
      <c r="F102" t="str">
        <v>AMUWA</v>
      </c>
    </row>
    <row r="103" spans="1:6">
      <c r="A103">
        <v>266</v>
      </c>
      <c r="B103" t="s">
        <v>131</v>
      </c>
      <c r="C103" t="s">
        <v>308</v>
      </c>
      <c r="D103">
        <v>100</v>
      </c>
      <c r="E103" t="str">
        <v>PHULBARI KAILALI</v>
      </c>
      <c r="F103" t="str">
        <v>PHULBARI KAILALI</v>
      </c>
    </row>
    <row r="104" spans="1:6">
      <c r="A104">
        <v>265</v>
      </c>
      <c r="B104" t="s">
        <v>189</v>
      </c>
      <c r="C104" t="s">
        <v>308</v>
      </c>
      <c r="D104">
        <v>47</v>
      </c>
      <c r="E104" t="str">
        <v>BELDANDI KANCHANPUR</v>
      </c>
      <c r="F104" t="str">
        <v>BELDANDI KANCHANPUR</v>
      </c>
    </row>
    <row r="105" spans="1:6">
      <c r="A105">
        <v>350</v>
      </c>
      <c r="B105" t="s">
        <v>142</v>
      </c>
      <c r="C105" t="s">
        <v>308</v>
      </c>
      <c r="D105">
        <v>17</v>
      </c>
      <c r="E105" t="str">
        <v>RAJARANI DHANKUTA</v>
      </c>
      <c r="F105" t="str">
        <v>RAJARANI DHANKUTA</v>
      </c>
    </row>
    <row r="106" spans="1:6">
      <c r="A106">
        <v>262</v>
      </c>
      <c r="B106" t="s">
        <v>83</v>
      </c>
      <c r="C106" t="s">
        <v>308</v>
      </c>
      <c r="D106">
        <v>264</v>
      </c>
      <c r="E106" t="str">
        <v>CHAUTARA</v>
      </c>
      <c r="F106" t="str">
        <v>CHAUTARA</v>
      </c>
    </row>
    <row r="107" spans="1:6">
      <c r="A107">
        <v>49</v>
      </c>
      <c r="B107" t="s">
        <v>190</v>
      </c>
      <c r="C107" t="s">
        <v>308</v>
      </c>
      <c r="D107">
        <v>593</v>
      </c>
      <c r="E107" t="str">
        <v>GAIDAKOT</v>
      </c>
      <c r="F107" t="str">
        <v>GAIDAKOT</v>
      </c>
    </row>
    <row r="108" spans="1:6">
      <c r="A108">
        <v>147</v>
      </c>
      <c r="B108" t="s">
        <v>330</v>
      </c>
      <c r="C108" t="s">
        <v>309</v>
      </c>
      <c r="D108">
        <v>375</v>
      </c>
      <c r="E108" t="e">
        <v>#N/A</v>
      </c>
      <c r="F108" t="e">
        <v>#N/A</v>
      </c>
    </row>
    <row r="109" spans="1:6">
      <c r="A109">
        <v>312</v>
      </c>
      <c r="B109" t="s">
        <v>331</v>
      </c>
      <c r="C109" t="s">
        <v>308</v>
      </c>
      <c r="D109">
        <v>57</v>
      </c>
      <c r="E109" t="e">
        <v>#N/A</v>
      </c>
      <c r="F109" t="e">
        <v>#N/A</v>
      </c>
    </row>
    <row r="110" spans="1:6">
      <c r="A110">
        <v>299</v>
      </c>
      <c r="B110" t="s">
        <v>269</v>
      </c>
      <c r="C110" t="s">
        <v>308</v>
      </c>
      <c r="D110">
        <v>58</v>
      </c>
      <c r="E110" t="str">
        <v>SHIVAGUNJ JHAPA</v>
      </c>
      <c r="F110" t="str">
        <v>SHIVAGUNJ JHAPA</v>
      </c>
    </row>
    <row r="111" spans="1:6">
      <c r="A111">
        <v>259</v>
      </c>
      <c r="B111" t="s">
        <v>266</v>
      </c>
      <c r="C111" t="s">
        <v>308</v>
      </c>
      <c r="D111">
        <v>101</v>
      </c>
      <c r="E111" t="str">
        <v>TUMLINGTAR</v>
      </c>
      <c r="F111" t="str">
        <v>TUMLINGTAR</v>
      </c>
    </row>
    <row r="112" spans="1:6">
      <c r="A112">
        <v>256</v>
      </c>
      <c r="B112" t="s">
        <v>250</v>
      </c>
      <c r="C112" t="s">
        <v>308</v>
      </c>
      <c r="D112">
        <v>84</v>
      </c>
      <c r="E112" t="str">
        <v>PASHUPATINAGAR</v>
      </c>
      <c r="F112" t="str">
        <v>PASHUPATINAGAR</v>
      </c>
    </row>
    <row r="113" spans="1:6">
      <c r="A113">
        <v>255</v>
      </c>
      <c r="B113" t="s">
        <v>263</v>
      </c>
      <c r="C113" t="s">
        <v>308</v>
      </c>
      <c r="D113">
        <v>107</v>
      </c>
      <c r="E113" t="str">
        <v>KAMAL BAZAR</v>
      </c>
      <c r="F113" t="str">
        <v>KAMAL BAZAR</v>
      </c>
    </row>
    <row r="114" spans="1:6">
      <c r="A114">
        <v>254</v>
      </c>
      <c r="B114" t="s">
        <v>332</v>
      </c>
      <c r="C114" t="s">
        <v>308</v>
      </c>
      <c r="D114">
        <v>1</v>
      </c>
      <c r="E114" t="e">
        <v>#N/A</v>
      </c>
      <c r="F114" t="e">
        <v>#N/A</v>
      </c>
    </row>
    <row r="115" spans="1:6">
      <c r="A115">
        <v>270</v>
      </c>
      <c r="B115" t="s">
        <v>218</v>
      </c>
      <c r="C115" t="s">
        <v>308</v>
      </c>
      <c r="D115">
        <v>48</v>
      </c>
      <c r="E115" t="str">
        <v>LOTHAR CHITWAN</v>
      </c>
      <c r="F115" t="str">
        <v>LOTHAR CHITWAN</v>
      </c>
    </row>
    <row r="116" spans="1:6">
      <c r="A116">
        <v>94</v>
      </c>
      <c r="B116" t="s">
        <v>103</v>
      </c>
      <c r="C116" t="s">
        <v>308</v>
      </c>
      <c r="D116">
        <v>421</v>
      </c>
      <c r="E116" t="str">
        <v>RANGELI</v>
      </c>
      <c r="F116" t="str">
        <v>RANGELI</v>
      </c>
    </row>
    <row r="117" spans="1:6">
      <c r="A117">
        <v>171</v>
      </c>
      <c r="B117" t="s">
        <v>106</v>
      </c>
      <c r="C117" t="s">
        <v>308</v>
      </c>
      <c r="D117">
        <v>183</v>
      </c>
      <c r="E117" t="str">
        <v>SANISCHARE JHAPA</v>
      </c>
      <c r="F117" t="str">
        <v>SANISCHARE JHAPA</v>
      </c>
    </row>
    <row r="118" spans="1:6">
      <c r="A118">
        <v>107</v>
      </c>
      <c r="B118" t="s">
        <v>249</v>
      </c>
      <c r="C118" t="s">
        <v>309</v>
      </c>
      <c r="D118">
        <v>995</v>
      </c>
      <c r="E118" t="str">
        <v>URALABARI</v>
      </c>
      <c r="F118" t="str">
        <v>URALABARI</v>
      </c>
    </row>
    <row r="119" spans="1:6">
      <c r="A119">
        <v>191</v>
      </c>
      <c r="B119" t="s">
        <v>264</v>
      </c>
      <c r="C119" t="s">
        <v>308</v>
      </c>
      <c r="D119">
        <v>132</v>
      </c>
      <c r="E119" t="str">
        <v>TAMNAGAR</v>
      </c>
      <c r="F119" t="str">
        <v>TAMNAGAR</v>
      </c>
    </row>
    <row r="120" spans="1:6">
      <c r="A120">
        <v>160</v>
      </c>
      <c r="B120" t="s">
        <v>105</v>
      </c>
      <c r="C120" t="s">
        <v>308</v>
      </c>
      <c r="D120">
        <v>663</v>
      </c>
      <c r="E120" t="str">
        <v>BUDHABARE</v>
      </c>
      <c r="F120" t="str">
        <v>BUDHABARE</v>
      </c>
    </row>
    <row r="121" spans="1:6">
      <c r="A121">
        <v>319</v>
      </c>
      <c r="B121" t="s">
        <v>333</v>
      </c>
      <c r="C121" t="s">
        <v>308</v>
      </c>
      <c r="D121">
        <v>14</v>
      </c>
      <c r="E121" t="e">
        <v>#N/A</v>
      </c>
      <c r="F121" t="e">
        <v>#N/A</v>
      </c>
    </row>
    <row r="122" spans="1:6">
      <c r="A122">
        <v>302</v>
      </c>
      <c r="B122" t="s">
        <v>334</v>
      </c>
      <c r="C122" t="s">
        <v>308</v>
      </c>
      <c r="D122">
        <v>83</v>
      </c>
      <c r="E122" t="e">
        <v>#N/A</v>
      </c>
      <c r="F122" t="e">
        <v>#N/A</v>
      </c>
    </row>
    <row r="123" spans="1:6">
      <c r="A123">
        <v>247</v>
      </c>
      <c r="B123" t="s">
        <v>194</v>
      </c>
      <c r="C123" t="s">
        <v>308</v>
      </c>
      <c r="D123">
        <v>306</v>
      </c>
      <c r="E123" t="str">
        <v>KHAJURA</v>
      </c>
      <c r="F123" t="str">
        <v>KHAJURA</v>
      </c>
    </row>
    <row r="124" spans="1:6">
      <c r="A124">
        <v>293</v>
      </c>
      <c r="B124" t="s">
        <v>335</v>
      </c>
      <c r="C124" t="s">
        <v>308</v>
      </c>
      <c r="D124">
        <v>161</v>
      </c>
      <c r="E124" t="e">
        <v>#N/A</v>
      </c>
      <c r="F124" t="e">
        <v>#N/A</v>
      </c>
    </row>
    <row r="125" spans="1:6">
      <c r="A125">
        <v>351</v>
      </c>
      <c r="B125" t="s">
        <v>336</v>
      </c>
      <c r="C125" t="s">
        <v>308</v>
      </c>
      <c r="D125">
        <v>99</v>
      </c>
      <c r="E125" t="e">
        <v>#N/A</v>
      </c>
      <c r="F125" t="e">
        <v>#N/A</v>
      </c>
    </row>
    <row r="126" spans="1:6">
      <c r="A126">
        <v>352</v>
      </c>
      <c r="B126" t="s">
        <v>337</v>
      </c>
      <c r="C126" t="s">
        <v>308</v>
      </c>
      <c r="D126">
        <v>68</v>
      </c>
      <c r="E126" t="e">
        <v>#N/A</v>
      </c>
      <c r="F126" t="e">
        <v>#N/A</v>
      </c>
    </row>
    <row r="127" spans="1:6">
      <c r="A127">
        <v>280</v>
      </c>
      <c r="B127" t="s">
        <v>338</v>
      </c>
      <c r="C127" t="s">
        <v>309</v>
      </c>
      <c r="D127">
        <v>16722</v>
      </c>
      <c r="E127" t="e">
        <v>#N/A</v>
      </c>
      <c r="F127" t="e">
        <v>#N/A</v>
      </c>
    </row>
    <row r="128" spans="1:6">
      <c r="A128">
        <v>245</v>
      </c>
      <c r="B128" t="s">
        <v>171</v>
      </c>
      <c r="C128" t="s">
        <v>308</v>
      </c>
      <c r="D128">
        <v>67</v>
      </c>
      <c r="E128" t="str">
        <v>SAMSHERGUNJ</v>
      </c>
      <c r="F128" t="str">
        <v>SAMSHERGUNJ</v>
      </c>
    </row>
    <row r="129" spans="1:6">
      <c r="A129">
        <v>242</v>
      </c>
      <c r="B129" t="s">
        <v>136</v>
      </c>
      <c r="C129" t="s">
        <v>308</v>
      </c>
      <c r="D129">
        <v>166</v>
      </c>
      <c r="E129" t="str">
        <v>SIDHUWA DHANKUTA</v>
      </c>
      <c r="F129" t="str">
        <v>SIDHUWA DHANKUTA</v>
      </c>
    </row>
    <row r="130" spans="1:6">
      <c r="A130">
        <v>241</v>
      </c>
      <c r="B130" t="s">
        <v>236</v>
      </c>
      <c r="C130" t="s">
        <v>308</v>
      </c>
      <c r="D130">
        <v>203</v>
      </c>
      <c r="E130" t="str">
        <v>RIDI</v>
      </c>
      <c r="F130" t="str">
        <v>RIDI</v>
      </c>
    </row>
    <row r="131" spans="1:6">
      <c r="A131">
        <v>239</v>
      </c>
      <c r="B131" t="s">
        <v>156</v>
      </c>
      <c r="C131" t="s">
        <v>308</v>
      </c>
      <c r="D131">
        <v>239</v>
      </c>
      <c r="E131" t="str">
        <v>SUNDARIJAL</v>
      </c>
      <c r="F131" t="str">
        <v>SUNDARIJAL</v>
      </c>
    </row>
    <row r="132" spans="1:6">
      <c r="A132">
        <v>238</v>
      </c>
      <c r="B132" t="s">
        <v>155</v>
      </c>
      <c r="C132" t="s">
        <v>308</v>
      </c>
      <c r="D132">
        <v>283</v>
      </c>
      <c r="E132" t="str">
        <v>GODAWARI LALITPUR</v>
      </c>
      <c r="F132" t="str">
        <v>GODAWARI LALITPUR</v>
      </c>
    </row>
    <row r="133" spans="1:6">
      <c r="A133">
        <v>237</v>
      </c>
      <c r="B133" t="s">
        <v>154</v>
      </c>
      <c r="C133" t="s">
        <v>308</v>
      </c>
      <c r="D133">
        <v>263</v>
      </c>
      <c r="E133" t="str">
        <v>CHAPAGAUN</v>
      </c>
      <c r="F133" t="str">
        <v>CHAPAGAUN</v>
      </c>
    </row>
    <row r="134" spans="1:6">
      <c r="A134">
        <v>236</v>
      </c>
      <c r="B134" t="s">
        <v>339</v>
      </c>
      <c r="C134" t="s">
        <v>308</v>
      </c>
      <c r="D134">
        <v>169</v>
      </c>
      <c r="E134" t="e">
        <v>#N/A</v>
      </c>
      <c r="F134" t="e">
        <v>#N/A</v>
      </c>
    </row>
    <row r="135" spans="1:6">
      <c r="A135">
        <v>235</v>
      </c>
      <c r="B135" t="s">
        <v>182</v>
      </c>
      <c r="C135" t="s">
        <v>308</v>
      </c>
      <c r="D135">
        <v>313</v>
      </c>
      <c r="E135" t="str">
        <v>RUKUMKOT</v>
      </c>
      <c r="F135" t="str">
        <v>RUKUMKOT</v>
      </c>
    </row>
    <row r="136" spans="1:6">
      <c r="A136">
        <v>234</v>
      </c>
      <c r="B136" t="s">
        <v>184</v>
      </c>
      <c r="C136" t="s">
        <v>308</v>
      </c>
      <c r="D136">
        <v>58</v>
      </c>
      <c r="E136" t="str">
        <v>CHAME MANANG</v>
      </c>
      <c r="F136" t="str">
        <v>CHAME MANANG</v>
      </c>
    </row>
    <row r="137" spans="1:6">
      <c r="A137">
        <v>233</v>
      </c>
      <c r="B137" t="s">
        <v>195</v>
      </c>
      <c r="C137" t="s">
        <v>308</v>
      </c>
      <c r="D137">
        <v>199</v>
      </c>
      <c r="E137" t="str">
        <v>DUNAI DOLPA</v>
      </c>
      <c r="F137" t="str">
        <v>DUNAI DOLPA</v>
      </c>
    </row>
    <row r="138" spans="1:6">
      <c r="A138">
        <v>232</v>
      </c>
      <c r="B138" t="s">
        <v>340</v>
      </c>
      <c r="C138" t="s">
        <v>308</v>
      </c>
      <c r="D138">
        <v>202</v>
      </c>
      <c r="E138" t="e">
        <v>#N/A</v>
      </c>
      <c r="F138" t="e">
        <v>#N/A</v>
      </c>
    </row>
    <row r="139" spans="1:6">
      <c r="A139">
        <v>186</v>
      </c>
      <c r="B139" t="s">
        <v>125</v>
      </c>
      <c r="C139" t="s">
        <v>308</v>
      </c>
      <c r="D139">
        <v>745</v>
      </c>
      <c r="E139" t="str">
        <v>DULEGAUNDA TANAHU</v>
      </c>
      <c r="F139" t="str">
        <v>DULEGAUNDA TANAHU</v>
      </c>
    </row>
    <row r="140" spans="1:6">
      <c r="A140">
        <v>185</v>
      </c>
      <c r="B140" t="s">
        <v>270</v>
      </c>
      <c r="C140" t="s">
        <v>308</v>
      </c>
      <c r="D140">
        <v>332</v>
      </c>
      <c r="E140" t="str">
        <v>AANBU KHAIRENI TANAHU</v>
      </c>
      <c r="F140" t="str">
        <v>AANBU KHAIRENI TANAHU</v>
      </c>
    </row>
    <row r="141" spans="1:6">
      <c r="A141">
        <v>183</v>
      </c>
      <c r="B141" t="s">
        <v>185</v>
      </c>
      <c r="C141" t="s">
        <v>308</v>
      </c>
      <c r="D141">
        <v>167</v>
      </c>
      <c r="E141" t="str">
        <v>DODHARA CHANDANI KANCHANPUR</v>
      </c>
      <c r="F141" t="str">
        <v>DODHARA CHANDANI KANCHANPUR</v>
      </c>
    </row>
    <row r="142" spans="1:6">
      <c r="A142">
        <v>182</v>
      </c>
      <c r="B142" t="s">
        <v>74</v>
      </c>
      <c r="C142" t="s">
        <v>308</v>
      </c>
      <c r="D142">
        <v>243</v>
      </c>
      <c r="E142" t="str">
        <v>GOTHALAPANI BAITADI</v>
      </c>
      <c r="F142" t="str">
        <v>GOTHALAPANI BAITADI</v>
      </c>
    </row>
    <row r="143" spans="1:6">
      <c r="A143">
        <v>181</v>
      </c>
      <c r="B143" t="s">
        <v>73</v>
      </c>
      <c r="C143" t="s">
        <v>308</v>
      </c>
      <c r="D143">
        <v>394</v>
      </c>
      <c r="E143" t="str">
        <v>DARCHULA KHALANGA</v>
      </c>
      <c r="F143" t="str">
        <v>DARCHULA KHALANGA</v>
      </c>
    </row>
    <row r="144" spans="1:6">
      <c r="A144">
        <v>225</v>
      </c>
      <c r="B144" t="s">
        <v>82</v>
      </c>
      <c r="C144" t="s">
        <v>308</v>
      </c>
      <c r="D144">
        <v>71</v>
      </c>
      <c r="E144" t="str">
        <v>DOLALGHAT KAVRE</v>
      </c>
      <c r="F144" t="str">
        <v>DOLALGHAT KAVRE</v>
      </c>
    </row>
    <row r="145" spans="1:6">
      <c r="A145">
        <v>249</v>
      </c>
      <c r="B145" t="s">
        <v>229</v>
      </c>
      <c r="C145" t="s">
        <v>308</v>
      </c>
      <c r="D145">
        <v>561</v>
      </c>
      <c r="E145" t="str">
        <v>GARUDA</v>
      </c>
      <c r="F145" t="str">
        <v>GARUDA</v>
      </c>
    </row>
    <row r="146" spans="1:6">
      <c r="A146">
        <v>224</v>
      </c>
      <c r="B146" t="s">
        <v>81</v>
      </c>
      <c r="C146" t="s">
        <v>308</v>
      </c>
      <c r="D146">
        <v>258</v>
      </c>
      <c r="E146" t="str">
        <v>MELAMCHI</v>
      </c>
      <c r="F146" t="str">
        <v>MELAMCHI</v>
      </c>
    </row>
    <row r="147" spans="1:6">
      <c r="A147">
        <v>223</v>
      </c>
      <c r="B147" t="s">
        <v>158</v>
      </c>
      <c r="C147" t="s">
        <v>308</v>
      </c>
      <c r="D147">
        <v>427</v>
      </c>
      <c r="E147" t="str">
        <v>MANAHARI MAKWANPUR</v>
      </c>
      <c r="F147" t="str">
        <v>MANAHARI MAKWANPUR</v>
      </c>
    </row>
    <row r="148" spans="1:6">
      <c r="A148">
        <v>180</v>
      </c>
      <c r="B148" t="s">
        <v>72</v>
      </c>
      <c r="C148" t="s">
        <v>308</v>
      </c>
      <c r="D148">
        <v>176</v>
      </c>
      <c r="E148" t="str">
        <v>GOKULESHWOR DARCHULA</v>
      </c>
      <c r="F148" t="str">
        <v>GOKULESHWOR DARCHULA</v>
      </c>
    </row>
    <row r="149" spans="1:6">
      <c r="A149">
        <v>328</v>
      </c>
      <c r="B149" t="s">
        <v>341</v>
      </c>
      <c r="C149" t="s">
        <v>308</v>
      </c>
      <c r="D149">
        <v>246</v>
      </c>
      <c r="E149" t="e">
        <v>#N/A</v>
      </c>
      <c r="F149" t="e">
        <v>#N/A</v>
      </c>
    </row>
    <row r="150" spans="1:6">
      <c r="A150">
        <v>178</v>
      </c>
      <c r="B150" t="s">
        <v>342</v>
      </c>
      <c r="C150" t="s">
        <v>309</v>
      </c>
      <c r="D150">
        <v>691</v>
      </c>
      <c r="E150" t="e">
        <v>#N/A</v>
      </c>
      <c r="F150" t="e">
        <v>#N/A</v>
      </c>
    </row>
    <row r="151" spans="1:6">
      <c r="A151">
        <v>230</v>
      </c>
      <c r="B151" t="s">
        <v>213</v>
      </c>
      <c r="C151" t="s">
        <v>308</v>
      </c>
      <c r="D151">
        <v>189</v>
      </c>
      <c r="E151" t="str">
        <v>GAMGADHI MUGU</v>
      </c>
      <c r="F151" t="str">
        <v>GAMGADHI MUGU</v>
      </c>
    </row>
    <row r="152" spans="1:6">
      <c r="A152">
        <v>177</v>
      </c>
      <c r="B152" t="s">
        <v>203</v>
      </c>
      <c r="C152" t="s">
        <v>308</v>
      </c>
      <c r="D152">
        <v>123</v>
      </c>
      <c r="E152" t="str">
        <v>PHATTEPUR SAPTARI</v>
      </c>
      <c r="F152" t="str">
        <v>PHATTEPUR SAPTARI</v>
      </c>
    </row>
    <row r="153" spans="1:6">
      <c r="A153">
        <v>176</v>
      </c>
      <c r="B153" t="s">
        <v>148</v>
      </c>
      <c r="C153" t="s">
        <v>308</v>
      </c>
      <c r="D153">
        <v>350</v>
      </c>
      <c r="E153" t="str">
        <v>BELTAR UDAYAPUR</v>
      </c>
      <c r="F153" t="str">
        <v>BELTAR UDAYAPUR</v>
      </c>
    </row>
    <row r="154" spans="1:6">
      <c r="A154">
        <v>52</v>
      </c>
      <c r="B154" t="s">
        <v>22</v>
      </c>
      <c r="C154" t="s">
        <v>309</v>
      </c>
      <c r="D154">
        <v>2950</v>
      </c>
      <c r="E154" t="str">
        <v>GHORAHI</v>
      </c>
      <c r="F154" t="str">
        <v>GHORAHI</v>
      </c>
    </row>
    <row r="155" spans="1:6">
      <c r="A155">
        <v>88</v>
      </c>
      <c r="B155" t="s">
        <v>210</v>
      </c>
      <c r="C155" t="s">
        <v>308</v>
      </c>
      <c r="D155">
        <v>428</v>
      </c>
      <c r="E155" t="str">
        <v>PARASI</v>
      </c>
      <c r="F155" t="str">
        <v>PARASI</v>
      </c>
    </row>
    <row r="156" spans="1:6">
      <c r="A156">
        <v>54</v>
      </c>
      <c r="B156" t="s">
        <v>124</v>
      </c>
      <c r="C156" t="s">
        <v>308</v>
      </c>
      <c r="D156">
        <v>188</v>
      </c>
      <c r="E156" t="str">
        <v>PALUNGTAR</v>
      </c>
      <c r="F156" t="str">
        <v>PALUNGTAR</v>
      </c>
    </row>
    <row r="157" spans="1:6">
      <c r="A157">
        <v>46</v>
      </c>
      <c r="B157" t="s">
        <v>84</v>
      </c>
      <c r="C157" t="s">
        <v>308</v>
      </c>
      <c r="D157">
        <v>480</v>
      </c>
      <c r="E157" t="str">
        <v>DHULIKHEL</v>
      </c>
      <c r="F157" t="str">
        <v>DHULIKHEL</v>
      </c>
    </row>
    <row r="158" spans="1:6">
      <c r="A158">
        <v>48</v>
      </c>
      <c r="B158" t="s">
        <v>163</v>
      </c>
      <c r="C158" t="s">
        <v>308</v>
      </c>
      <c r="D158">
        <v>384</v>
      </c>
      <c r="E158" t="str">
        <v>DUHABI</v>
      </c>
      <c r="F158" t="str">
        <v>DUHABI</v>
      </c>
    </row>
    <row r="159" spans="1:6">
      <c r="A159">
        <v>67</v>
      </c>
      <c r="B159" t="s">
        <v>343</v>
      </c>
      <c r="C159" t="s">
        <v>309</v>
      </c>
      <c r="D159">
        <v>930</v>
      </c>
      <c r="E159" t="e">
        <v>#N/A</v>
      </c>
      <c r="F159" t="e">
        <v>#N/A</v>
      </c>
    </row>
    <row r="160" spans="1:6">
      <c r="A160">
        <v>231</v>
      </c>
      <c r="B160" t="s">
        <v>196</v>
      </c>
      <c r="C160" t="s">
        <v>308</v>
      </c>
      <c r="D160">
        <v>186</v>
      </c>
      <c r="E160" t="str">
        <v>SIMIKOT HUMLA</v>
      </c>
      <c r="F160" t="str">
        <v>SIMIKOT HUMLA</v>
      </c>
    </row>
    <row r="161" spans="1:6">
      <c r="A161">
        <v>304</v>
      </c>
      <c r="B161" t="s">
        <v>253</v>
      </c>
      <c r="C161" t="s">
        <v>308</v>
      </c>
      <c r="D161">
        <v>47</v>
      </c>
      <c r="E161" t="str">
        <v>MAINAPOKHARI DOLAKHA</v>
      </c>
      <c r="F161" t="str">
        <v>MAINAPOKHARI DOLAKHA</v>
      </c>
    </row>
    <row r="162" spans="1:6">
      <c r="A162">
        <v>252</v>
      </c>
      <c r="B162" t="s">
        <v>140</v>
      </c>
      <c r="C162" t="s">
        <v>308</v>
      </c>
      <c r="D162">
        <v>220</v>
      </c>
      <c r="E162" t="str">
        <v>CHATARA</v>
      </c>
      <c r="F162" t="str">
        <v>CHATARA</v>
      </c>
    </row>
    <row r="163" spans="1:6">
      <c r="A163">
        <v>229</v>
      </c>
      <c r="B163" t="s">
        <v>121</v>
      </c>
      <c r="C163" t="s">
        <v>308</v>
      </c>
      <c r="D163">
        <v>298</v>
      </c>
      <c r="E163" t="str">
        <v>BHIMAD TANAHU</v>
      </c>
      <c r="F163" t="str">
        <v>BHIMAD TANAHU</v>
      </c>
    </row>
    <row r="164" spans="1:6">
      <c r="A164">
        <v>228</v>
      </c>
      <c r="B164" t="s">
        <v>153</v>
      </c>
      <c r="C164" t="s">
        <v>308</v>
      </c>
      <c r="D164">
        <v>208</v>
      </c>
      <c r="E164" t="str">
        <v>LUBHU LAMATAR</v>
      </c>
      <c r="F164" t="str">
        <v>LUBHU LAMATAR</v>
      </c>
    </row>
    <row r="165" spans="1:6">
      <c r="A165">
        <v>227</v>
      </c>
      <c r="B165" t="s">
        <v>152</v>
      </c>
      <c r="C165" t="s">
        <v>308</v>
      </c>
      <c r="D165">
        <v>343</v>
      </c>
      <c r="E165" t="str">
        <v>DAKSHINKALI</v>
      </c>
      <c r="F165" t="str">
        <v>DAKSHINKALI</v>
      </c>
    </row>
    <row r="166" spans="1:6">
      <c r="A166">
        <v>284</v>
      </c>
      <c r="B166" t="s">
        <v>179</v>
      </c>
      <c r="C166" t="s">
        <v>308</v>
      </c>
      <c r="D166">
        <v>117</v>
      </c>
      <c r="F166" t="str">
        <v>BODEBARSAIN SAPTARI</v>
      </c>
    </row>
    <row r="167" spans="1:6">
      <c r="A167">
        <v>329</v>
      </c>
      <c r="B167" t="s">
        <v>201</v>
      </c>
      <c r="C167" t="s">
        <v>308</v>
      </c>
      <c r="D167">
        <v>138</v>
      </c>
      <c r="F167" t="str">
        <v>BHINGRI PYUTHAN</v>
      </c>
    </row>
    <row r="168" spans="1:6">
      <c r="A168">
        <v>314</v>
      </c>
      <c r="B168" t="s">
        <v>237</v>
      </c>
      <c r="C168" t="s">
        <v>308</v>
      </c>
      <c r="D168">
        <v>145</v>
      </c>
      <c r="F168" t="str">
        <v>BALETAXAR</v>
      </c>
    </row>
    <row r="169" spans="1:6">
      <c r="A169">
        <v>313</v>
      </c>
      <c r="B169" t="s">
        <v>245</v>
      </c>
      <c r="C169" t="s">
        <v>308</v>
      </c>
      <c r="D169">
        <v>99</v>
      </c>
      <c r="F169" t="str">
        <v>JAYANAGAR BARDIYA</v>
      </c>
    </row>
    <row r="170" spans="1:6">
      <c r="A170">
        <v>290</v>
      </c>
      <c r="B170" t="s">
        <v>344</v>
      </c>
      <c r="C170" t="s">
        <v>308</v>
      </c>
      <c r="D170">
        <v>191</v>
      </c>
      <c r="F170" t="e">
        <v>#N/A</v>
      </c>
    </row>
    <row r="171" spans="1:6">
      <c r="A171">
        <v>288</v>
      </c>
      <c r="B171" t="s">
        <v>345</v>
      </c>
      <c r="C171" t="s">
        <v>309</v>
      </c>
      <c r="D171">
        <v>498</v>
      </c>
      <c r="F171" t="e">
        <v>#N/A</v>
      </c>
    </row>
    <row r="172" spans="1:6">
      <c r="A172">
        <v>221</v>
      </c>
      <c r="B172" t="s">
        <v>157</v>
      </c>
      <c r="C172" t="s">
        <v>308</v>
      </c>
      <c r="D172">
        <v>161</v>
      </c>
      <c r="F172" t="str">
        <v>DAMAN</v>
      </c>
    </row>
    <row r="173" spans="1:6">
      <c r="A173">
        <v>220</v>
      </c>
      <c r="B173" t="s">
        <v>186</v>
      </c>
      <c r="C173" t="s">
        <v>308</v>
      </c>
      <c r="D173">
        <v>246</v>
      </c>
      <c r="F173" t="str">
        <v>PUNARBAS KANCHANPUR</v>
      </c>
    </row>
    <row r="174" spans="1:6">
      <c r="A174">
        <v>211</v>
      </c>
      <c r="B174" t="s">
        <v>199</v>
      </c>
      <c r="C174" t="s">
        <v>308</v>
      </c>
      <c r="D174">
        <v>71</v>
      </c>
      <c r="F174" t="str">
        <v>JORPOKHARI PANCHTHAR</v>
      </c>
    </row>
    <row r="175" spans="1:6">
      <c r="A175">
        <v>209</v>
      </c>
      <c r="B175" t="s">
        <v>87</v>
      </c>
      <c r="C175" t="s">
        <v>308</v>
      </c>
      <c r="D175">
        <v>83</v>
      </c>
      <c r="F175" t="str">
        <v>BHIMAN SINDHULI</v>
      </c>
    </row>
    <row r="176" spans="1:6">
      <c r="A176">
        <v>208</v>
      </c>
      <c r="B176" t="s">
        <v>71</v>
      </c>
      <c r="C176" t="s">
        <v>308</v>
      </c>
      <c r="D176">
        <v>208</v>
      </c>
      <c r="F176" t="str">
        <v>CHAUMALA</v>
      </c>
    </row>
    <row r="177" spans="1:6">
      <c r="A177">
        <v>206</v>
      </c>
      <c r="B177" t="s">
        <v>67</v>
      </c>
      <c r="C177" t="s">
        <v>309</v>
      </c>
      <c r="D177">
        <v>661</v>
      </c>
      <c r="F177" t="str">
        <v>KHANDBARI</v>
      </c>
    </row>
    <row r="178" spans="1:6">
      <c r="A178">
        <v>200</v>
      </c>
      <c r="B178" t="s">
        <v>261</v>
      </c>
      <c r="C178" t="s">
        <v>308</v>
      </c>
      <c r="D178">
        <v>295</v>
      </c>
      <c r="F178" t="str">
        <v>MARTADI</v>
      </c>
    </row>
    <row r="179" spans="1:6">
      <c r="A179">
        <v>117</v>
      </c>
      <c r="B179" t="s">
        <v>346</v>
      </c>
      <c r="C179" t="s">
        <v>308</v>
      </c>
      <c r="D179">
        <v>879</v>
      </c>
      <c r="F179" t="e">
        <v>#N/A</v>
      </c>
    </row>
    <row r="180" spans="1:6">
      <c r="A180">
        <v>207</v>
      </c>
      <c r="B180" t="s">
        <v>174</v>
      </c>
      <c r="C180" t="s">
        <v>308</v>
      </c>
      <c r="D180">
        <v>440</v>
      </c>
      <c r="F180" t="str">
        <v>SIRAHA BAZAR</v>
      </c>
    </row>
    <row r="181" spans="1:6">
      <c r="A181">
        <v>168</v>
      </c>
      <c r="B181" t="s">
        <v>65</v>
      </c>
      <c r="C181" t="s">
        <v>309</v>
      </c>
      <c r="D181">
        <v>257</v>
      </c>
      <c r="F181" t="str">
        <v>SANFEBAGAR ACHHAM</v>
      </c>
    </row>
    <row r="182" spans="1:6">
      <c r="A182">
        <v>196</v>
      </c>
      <c r="B182" t="s">
        <v>260</v>
      </c>
      <c r="C182" t="s">
        <v>308</v>
      </c>
      <c r="D182">
        <v>481</v>
      </c>
      <c r="F182" t="str">
        <v>DIKTEL KHOTANG</v>
      </c>
    </row>
    <row r="183" spans="1:6">
      <c r="A183">
        <v>195</v>
      </c>
      <c r="B183" t="s">
        <v>267</v>
      </c>
      <c r="C183" t="s">
        <v>308</v>
      </c>
      <c r="D183">
        <v>295</v>
      </c>
      <c r="F183" t="str">
        <v>CHAINPUR SANKHUWASABHA</v>
      </c>
    </row>
    <row r="184" spans="1:6">
      <c r="A184">
        <v>190</v>
      </c>
      <c r="B184" t="s">
        <v>252</v>
      </c>
      <c r="C184" t="s">
        <v>308</v>
      </c>
      <c r="D184">
        <v>136</v>
      </c>
      <c r="F184" t="str">
        <v>JIRI DOLAKHA</v>
      </c>
    </row>
    <row r="185" spans="1:6">
      <c r="A185">
        <v>189</v>
      </c>
      <c r="B185" t="s">
        <v>214</v>
      </c>
      <c r="C185" t="s">
        <v>308</v>
      </c>
      <c r="D185">
        <v>284</v>
      </c>
      <c r="F185" t="str">
        <v>SYANGJA GALYANG</v>
      </c>
    </row>
    <row r="186" spans="1:6">
      <c r="A186">
        <v>188</v>
      </c>
      <c r="B186" t="s">
        <v>215</v>
      </c>
      <c r="C186" t="s">
        <v>308</v>
      </c>
      <c r="D186">
        <v>587</v>
      </c>
      <c r="F186" t="str">
        <v>SYANGJA PUTALIBAZAR</v>
      </c>
    </row>
    <row r="187" spans="1:6">
      <c r="A187">
        <v>210</v>
      </c>
      <c r="B187" t="s">
        <v>88</v>
      </c>
      <c r="C187" t="s">
        <v>308</v>
      </c>
      <c r="D187">
        <v>16</v>
      </c>
      <c r="F187" t="str">
        <v>TUTESHWAR MAHOTTARI</v>
      </c>
    </row>
    <row r="188" spans="1:6">
      <c r="A188">
        <v>187</v>
      </c>
      <c r="B188" t="s">
        <v>216</v>
      </c>
      <c r="C188" t="s">
        <v>308</v>
      </c>
      <c r="D188">
        <v>722</v>
      </c>
      <c r="F188" t="str">
        <v>PARSA CHITWAN</v>
      </c>
    </row>
    <row r="189" spans="1:6">
      <c r="A189">
        <v>197</v>
      </c>
      <c r="B189" t="s">
        <v>134</v>
      </c>
      <c r="C189" t="s">
        <v>308</v>
      </c>
      <c r="D189">
        <v>571</v>
      </c>
      <c r="F189" t="str">
        <v>BHOJPUR</v>
      </c>
    </row>
    <row r="190" spans="1:6">
      <c r="A190">
        <v>198</v>
      </c>
      <c r="B190" t="s">
        <v>135</v>
      </c>
      <c r="C190" t="s">
        <v>308</v>
      </c>
      <c r="D190">
        <v>167</v>
      </c>
      <c r="F190" t="str">
        <v>DINGLA BHOJPUR</v>
      </c>
    </row>
    <row r="191" spans="1:6">
      <c r="A191">
        <v>193</v>
      </c>
      <c r="B191" t="s">
        <v>347</v>
      </c>
      <c r="C191" t="s">
        <v>308</v>
      </c>
      <c r="D191">
        <v>587</v>
      </c>
      <c r="F191" t="e">
        <v>#N/A</v>
      </c>
    </row>
    <row r="192" spans="1:6">
      <c r="A192">
        <v>283</v>
      </c>
      <c r="B192" t="s">
        <v>178</v>
      </c>
      <c r="C192" t="s">
        <v>308</v>
      </c>
      <c r="D192">
        <v>161</v>
      </c>
      <c r="F192" t="str">
        <v>KALYANPUR SAPTARI</v>
      </c>
    </row>
    <row r="193" spans="1:6">
      <c r="A193">
        <v>274</v>
      </c>
      <c r="B193" t="s">
        <v>348</v>
      </c>
      <c r="C193" t="s">
        <v>308</v>
      </c>
      <c r="D193">
        <v>77</v>
      </c>
      <c r="F193" t="e">
        <v>#N/A</v>
      </c>
    </row>
    <row r="194" spans="1:6">
      <c r="A194">
        <v>287</v>
      </c>
      <c r="B194" t="s">
        <v>349</v>
      </c>
      <c r="C194" t="s">
        <v>308</v>
      </c>
      <c r="D194">
        <v>56</v>
      </c>
      <c r="F194" t="e">
        <v>#N/A</v>
      </c>
    </row>
    <row r="195" spans="1:6">
      <c r="A195">
        <v>282</v>
      </c>
      <c r="B195" t="s">
        <v>350</v>
      </c>
      <c r="C195" t="s">
        <v>309</v>
      </c>
      <c r="D195">
        <v>2123</v>
      </c>
      <c r="F195" t="e">
        <v>#N/A</v>
      </c>
    </row>
    <row r="196" spans="1:6">
      <c r="A196">
        <v>281</v>
      </c>
      <c r="B196" t="s">
        <v>351</v>
      </c>
      <c r="C196" t="s">
        <v>309</v>
      </c>
      <c r="D196">
        <v>2885</v>
      </c>
      <c r="F196" t="e">
        <v>#N/A</v>
      </c>
    </row>
    <row r="197" spans="1:6">
      <c r="A197">
        <v>150</v>
      </c>
      <c r="B197" t="s">
        <v>117</v>
      </c>
      <c r="C197" t="s">
        <v>308</v>
      </c>
      <c r="D197">
        <v>388</v>
      </c>
      <c r="F197" t="str">
        <v>DIPAYAL BAZAR</v>
      </c>
    </row>
    <row r="198" spans="1:6">
      <c r="A198">
        <v>148</v>
      </c>
      <c r="B198" t="s">
        <v>137</v>
      </c>
      <c r="C198" t="s">
        <v>308</v>
      </c>
      <c r="D198">
        <v>51</v>
      </c>
      <c r="F198" t="str">
        <v>JIRIKHIMTI</v>
      </c>
    </row>
    <row r="199" spans="1:6">
      <c r="A199">
        <v>159</v>
      </c>
      <c r="B199" t="s">
        <v>159</v>
      </c>
      <c r="C199" t="s">
        <v>308</v>
      </c>
      <c r="D199">
        <v>106</v>
      </c>
      <c r="F199" t="str">
        <v>NEPALTAR ILLAM</v>
      </c>
    </row>
    <row r="200" spans="1:6">
      <c r="A200">
        <v>161</v>
      </c>
      <c r="B200" t="s">
        <v>63</v>
      </c>
      <c r="C200" t="s">
        <v>309</v>
      </c>
      <c r="D200">
        <v>340</v>
      </c>
      <c r="F200" t="str">
        <v>ARUNKHOLA</v>
      </c>
    </row>
    <row r="201" spans="1:6">
      <c r="A201">
        <v>140</v>
      </c>
      <c r="B201" t="s">
        <v>59</v>
      </c>
      <c r="C201" t="s">
        <v>309</v>
      </c>
      <c r="D201">
        <v>802</v>
      </c>
      <c r="F201" t="str">
        <v>FIKKAL</v>
      </c>
    </row>
    <row r="202" spans="1:6">
      <c r="A202">
        <v>166</v>
      </c>
      <c r="B202" t="s">
        <v>258</v>
      </c>
      <c r="C202" t="s">
        <v>308</v>
      </c>
      <c r="D202">
        <v>132</v>
      </c>
      <c r="F202" t="str">
        <v>CHORMARA</v>
      </c>
    </row>
    <row r="203" spans="1:6">
      <c r="A203">
        <v>338</v>
      </c>
      <c r="B203" t="s">
        <v>90</v>
      </c>
      <c r="C203" t="s">
        <v>308</v>
      </c>
      <c r="D203">
        <v>30</v>
      </c>
      <c r="F203" t="str">
        <v>AURAHI MAHOTTARI</v>
      </c>
    </row>
    <row r="204" spans="1:6">
      <c r="A204">
        <v>333</v>
      </c>
      <c r="B204" t="s">
        <v>234</v>
      </c>
      <c r="C204" t="s">
        <v>308</v>
      </c>
      <c r="D204">
        <v>4</v>
      </c>
      <c r="F204" t="str">
        <v>GAIR SARLAHI</v>
      </c>
    </row>
    <row r="205" spans="1:6">
      <c r="A205">
        <v>334</v>
      </c>
      <c r="B205" t="s">
        <v>235</v>
      </c>
      <c r="C205" t="s">
        <v>308</v>
      </c>
      <c r="D205">
        <v>50</v>
      </c>
      <c r="F205" t="str">
        <v>GODAITA SARLAHI</v>
      </c>
    </row>
    <row r="206" spans="1:6">
      <c r="A206">
        <v>335</v>
      </c>
      <c r="B206" t="s">
        <v>130</v>
      </c>
      <c r="C206" t="s">
        <v>308</v>
      </c>
      <c r="D206">
        <v>8</v>
      </c>
      <c r="F206" t="str">
        <v>SABAILA DHANUSHA</v>
      </c>
    </row>
    <row r="207" spans="1:6">
      <c r="A207">
        <v>118</v>
      </c>
      <c r="B207" t="s">
        <v>239</v>
      </c>
      <c r="C207" t="s">
        <v>308</v>
      </c>
      <c r="D207">
        <v>68</v>
      </c>
      <c r="F207" t="str">
        <v>SARLAHI BAZAR</v>
      </c>
    </row>
    <row r="208" spans="1:6">
      <c r="A208">
        <v>103</v>
      </c>
      <c r="B208" t="s">
        <v>47</v>
      </c>
      <c r="C208" t="s">
        <v>309</v>
      </c>
      <c r="D208">
        <v>1434</v>
      </c>
      <c r="F208" t="str">
        <v>TANDI</v>
      </c>
    </row>
    <row r="209" spans="1:6">
      <c r="A209">
        <v>324</v>
      </c>
      <c r="B209" t="s">
        <v>78</v>
      </c>
      <c r="C209" t="s">
        <v>308</v>
      </c>
      <c r="D209">
        <v>58</v>
      </c>
      <c r="F209" t="str">
        <v>BUDOR DOTI</v>
      </c>
    </row>
    <row r="210" spans="1:6">
      <c r="A210">
        <v>106</v>
      </c>
      <c r="B210" t="s">
        <v>48</v>
      </c>
      <c r="C210" t="s">
        <v>309</v>
      </c>
      <c r="D210">
        <v>2699</v>
      </c>
      <c r="F210" t="str">
        <v>TULSIPUR</v>
      </c>
    </row>
    <row r="211" spans="1:6">
      <c r="A211">
        <v>336</v>
      </c>
      <c r="B211" t="s">
        <v>166</v>
      </c>
      <c r="C211" t="s">
        <v>308</v>
      </c>
      <c r="D211">
        <v>25</v>
      </c>
      <c r="F211" t="str">
        <v>YADUKUHA DHANUSHA</v>
      </c>
    </row>
    <row r="212" spans="1:6">
      <c r="A212">
        <v>337</v>
      </c>
      <c r="B212" t="s">
        <v>176</v>
      </c>
      <c r="C212" t="s">
        <v>308</v>
      </c>
      <c r="D212">
        <v>22</v>
      </c>
      <c r="F212" t="str">
        <v>KADMAHA SAPTARI</v>
      </c>
    </row>
    <row r="213" spans="1:6">
      <c r="A213">
        <v>110</v>
      </c>
      <c r="B213" t="s">
        <v>181</v>
      </c>
      <c r="C213" t="s">
        <v>308</v>
      </c>
      <c r="D213">
        <v>51</v>
      </c>
      <c r="F213" t="str">
        <v>MOURIGHAT</v>
      </c>
    </row>
    <row r="214" spans="1:6">
      <c r="A214">
        <v>135</v>
      </c>
      <c r="B214" t="s">
        <v>57</v>
      </c>
      <c r="C214" t="s">
        <v>309</v>
      </c>
      <c r="D214">
        <v>724</v>
      </c>
      <c r="F214" t="str">
        <v>GULARIYA</v>
      </c>
    </row>
    <row r="215" spans="1:6">
      <c r="A215">
        <v>108</v>
      </c>
      <c r="B215" t="s">
        <v>49</v>
      </c>
      <c r="C215" t="s">
        <v>309</v>
      </c>
      <c r="D215">
        <v>861</v>
      </c>
      <c r="F215" t="str">
        <v>4 NO JEETPUR</v>
      </c>
    </row>
    <row r="216" spans="1:6">
      <c r="A216">
        <v>92</v>
      </c>
      <c r="B216" t="s">
        <v>244</v>
      </c>
      <c r="C216" t="s">
        <v>308</v>
      </c>
      <c r="D216">
        <v>333</v>
      </c>
      <c r="F216" t="str">
        <v>RAJAPUR</v>
      </c>
    </row>
    <row r="217" spans="1:6">
      <c r="A217">
        <v>96</v>
      </c>
      <c r="B217" t="s">
        <v>42</v>
      </c>
      <c r="C217" t="s">
        <v>309</v>
      </c>
      <c r="D217">
        <v>706</v>
      </c>
      <c r="F217" t="str">
        <v>SIMARA</v>
      </c>
    </row>
    <row r="218" spans="1:6">
      <c r="A218">
        <v>133</v>
      </c>
      <c r="B218" t="s">
        <v>251</v>
      </c>
      <c r="C218" t="s">
        <v>308</v>
      </c>
      <c r="D218">
        <v>367</v>
      </c>
      <c r="F218" t="str">
        <v>MANTHALI</v>
      </c>
    </row>
    <row r="219" spans="1:6">
      <c r="A219">
        <v>97</v>
      </c>
      <c r="B219" t="s">
        <v>43</v>
      </c>
      <c r="C219" t="s">
        <v>309</v>
      </c>
      <c r="D219">
        <v>935</v>
      </c>
      <c r="F219" t="str">
        <v>SINDHULI</v>
      </c>
    </row>
    <row r="220" spans="1:6">
      <c r="A220">
        <v>102</v>
      </c>
      <c r="B220" t="s">
        <v>46</v>
      </c>
      <c r="C220" t="s">
        <v>309</v>
      </c>
      <c r="D220">
        <v>1105</v>
      </c>
      <c r="F220" t="str">
        <v>SYANGJA WALING</v>
      </c>
    </row>
    <row r="221" spans="1:6">
      <c r="A221">
        <v>104</v>
      </c>
      <c r="B221" t="s">
        <v>352</v>
      </c>
      <c r="C221" t="s">
        <v>308</v>
      </c>
      <c r="D221">
        <v>522</v>
      </c>
      <c r="F221" t="e">
        <v>#N/A</v>
      </c>
    </row>
    <row r="222" spans="1:6">
      <c r="A222">
        <v>119</v>
      </c>
      <c r="B222" t="s">
        <v>54</v>
      </c>
      <c r="C222" t="s">
        <v>309</v>
      </c>
      <c r="D222">
        <v>613</v>
      </c>
      <c r="F222" t="str">
        <v>MALANGWA</v>
      </c>
    </row>
    <row r="223" spans="1:6">
      <c r="A223">
        <v>111</v>
      </c>
      <c r="B223" t="s">
        <v>50</v>
      </c>
      <c r="C223" t="s">
        <v>309</v>
      </c>
      <c r="D223">
        <v>803</v>
      </c>
      <c r="F223" t="str">
        <v>MANIGRAM</v>
      </c>
    </row>
    <row r="224" spans="1:6">
      <c r="A224">
        <v>116</v>
      </c>
      <c r="B224" t="s">
        <v>353</v>
      </c>
      <c r="C224" t="s">
        <v>309</v>
      </c>
      <c r="D224">
        <v>713</v>
      </c>
      <c r="F224" t="e">
        <v>#N/A</v>
      </c>
    </row>
    <row r="225" spans="1:6">
      <c r="A225">
        <v>136</v>
      </c>
      <c r="B225" t="s">
        <v>202</v>
      </c>
      <c r="C225" t="s">
        <v>308</v>
      </c>
      <c r="D225">
        <v>434</v>
      </c>
      <c r="F225" t="str">
        <v>KANCHANPUR SAPTARI</v>
      </c>
    </row>
    <row r="226" spans="1:6">
      <c r="A226">
        <v>121</v>
      </c>
      <c r="B226" t="s">
        <v>198</v>
      </c>
      <c r="C226" t="s">
        <v>308</v>
      </c>
      <c r="D226">
        <v>560</v>
      </c>
      <c r="F226" t="str">
        <v>RAMPUR PALPA</v>
      </c>
    </row>
    <row r="227" spans="1:6">
      <c r="A227">
        <v>138</v>
      </c>
      <c r="B227" t="s">
        <v>219</v>
      </c>
      <c r="C227" t="s">
        <v>308</v>
      </c>
      <c r="D227">
        <v>257</v>
      </c>
      <c r="F227" t="str">
        <v>SALYAN KHALANGA</v>
      </c>
    </row>
    <row r="228" spans="1:6">
      <c r="A228">
        <v>105</v>
      </c>
      <c r="B228" t="s">
        <v>354</v>
      </c>
      <c r="C228" t="s">
        <v>308</v>
      </c>
      <c r="D228">
        <v>798</v>
      </c>
      <c r="F228" t="e">
        <v>#N/A</v>
      </c>
    </row>
    <row r="229" spans="1:6">
      <c r="A229">
        <v>295</v>
      </c>
      <c r="B229" t="s">
        <v>120</v>
      </c>
      <c r="C229" t="s">
        <v>308</v>
      </c>
      <c r="D229">
        <v>67</v>
      </c>
      <c r="F229" t="str">
        <v>BELDANGI JHAPA</v>
      </c>
    </row>
    <row r="230" spans="1:6">
      <c r="A230">
        <v>268</v>
      </c>
      <c r="B230" t="s">
        <v>70</v>
      </c>
      <c r="C230" t="s">
        <v>309</v>
      </c>
      <c r="D230">
        <v>458</v>
      </c>
      <c r="F230" t="str">
        <v>RAJAHAR NAWALPARASI</v>
      </c>
    </row>
    <row r="231" spans="1:6">
      <c r="A231">
        <v>269</v>
      </c>
      <c r="B231" t="s">
        <v>355</v>
      </c>
      <c r="C231" t="s">
        <v>309</v>
      </c>
      <c r="D231">
        <v>34</v>
      </c>
      <c r="F231" t="e">
        <v>#N/A</v>
      </c>
    </row>
    <row r="232" spans="1:6">
      <c r="A232">
        <v>271</v>
      </c>
      <c r="B232" t="s">
        <v>356</v>
      </c>
      <c r="C232" t="s">
        <v>308</v>
      </c>
      <c r="D232">
        <v>308</v>
      </c>
      <c r="F232" t="e">
        <v>#N/A</v>
      </c>
    </row>
    <row r="233" spans="1:6">
      <c r="A233">
        <v>272</v>
      </c>
      <c r="B233" t="s">
        <v>217</v>
      </c>
      <c r="C233" t="s">
        <v>308</v>
      </c>
      <c r="D233">
        <v>472</v>
      </c>
      <c r="F233" t="str">
        <v>BHANDARA CHITWAN</v>
      </c>
    </row>
    <row r="234" spans="1:6">
      <c r="A234">
        <v>339</v>
      </c>
      <c r="B234" t="s">
        <v>91</v>
      </c>
      <c r="C234" t="s">
        <v>308</v>
      </c>
      <c r="D234">
        <v>40</v>
      </c>
      <c r="F234" t="str">
        <v>RAMGOPALPUR</v>
      </c>
    </row>
    <row r="235" spans="1:6">
      <c r="A235">
        <v>322</v>
      </c>
      <c r="B235" t="s">
        <v>77</v>
      </c>
      <c r="C235" t="s">
        <v>308</v>
      </c>
      <c r="D235">
        <v>137</v>
      </c>
      <c r="F235" t="str">
        <v>PATAN BAITADI</v>
      </c>
    </row>
    <row r="236" spans="1:6">
      <c r="A236">
        <v>308</v>
      </c>
      <c r="B236" t="s">
        <v>357</v>
      </c>
      <c r="C236" t="s">
        <v>308</v>
      </c>
      <c r="D236">
        <v>71</v>
      </c>
      <c r="F236" t="e">
        <v>#N/A</v>
      </c>
    </row>
    <row r="237" spans="1:6">
      <c r="A237">
        <v>307</v>
      </c>
      <c r="B237" t="s">
        <v>358</v>
      </c>
      <c r="C237" t="s">
        <v>308</v>
      </c>
      <c r="D237">
        <v>300</v>
      </c>
      <c r="F237" t="e">
        <v>#N/A</v>
      </c>
    </row>
    <row r="238" spans="1:6">
      <c r="A238">
        <v>301</v>
      </c>
      <c r="B238" t="s">
        <v>100</v>
      </c>
      <c r="C238" t="s">
        <v>308</v>
      </c>
      <c r="D238">
        <v>88</v>
      </c>
      <c r="F238" t="str">
        <v>DARWANG MYAGDI</v>
      </c>
    </row>
    <row r="239" spans="1:6">
      <c r="A239">
        <v>298</v>
      </c>
      <c r="B239" t="s">
        <v>162</v>
      </c>
      <c r="C239" t="s">
        <v>308</v>
      </c>
      <c r="D239">
        <v>61</v>
      </c>
      <c r="F239" t="str">
        <v>BHANTABARI SUNSARI</v>
      </c>
    </row>
    <row r="240" spans="1:6">
      <c r="A240">
        <v>297</v>
      </c>
      <c r="B240" t="s">
        <v>141</v>
      </c>
      <c r="C240" t="s">
        <v>308</v>
      </c>
      <c r="D240">
        <v>29</v>
      </c>
      <c r="F240" t="str">
        <v>BHEDETAR SUNSARI</v>
      </c>
    </row>
    <row r="241" spans="1:6">
      <c r="A241">
        <v>292</v>
      </c>
      <c r="B241" t="s">
        <v>233</v>
      </c>
      <c r="C241" t="s">
        <v>308</v>
      </c>
      <c r="D241">
        <v>189</v>
      </c>
      <c r="F241" t="str">
        <v>KOLHABI BAZAR</v>
      </c>
    </row>
    <row r="242" spans="1:6">
      <c r="A242">
        <v>277</v>
      </c>
      <c r="B242" t="s">
        <v>76</v>
      </c>
      <c r="C242" t="s">
        <v>308</v>
      </c>
      <c r="D242">
        <v>119</v>
      </c>
      <c r="F242" t="str">
        <v>GULARIYA KANCHANPUR</v>
      </c>
    </row>
    <row r="243" spans="1:6">
      <c r="A243">
        <v>345</v>
      </c>
      <c r="B243" t="s">
        <v>240</v>
      </c>
      <c r="C243" t="s">
        <v>308</v>
      </c>
      <c r="D243">
        <v>42</v>
      </c>
      <c r="F243" t="str">
        <v>HARIPUR SARLAHI</v>
      </c>
    </row>
    <row r="244" spans="1:6">
      <c r="A244">
        <v>240</v>
      </c>
      <c r="B244" t="s">
        <v>69</v>
      </c>
      <c r="C244" t="s">
        <v>309</v>
      </c>
      <c r="D244">
        <v>294</v>
      </c>
      <c r="F244" t="str">
        <v>MUGLING</v>
      </c>
    </row>
    <row r="245" spans="1:6">
      <c r="A245">
        <v>286</v>
      </c>
      <c r="B245" t="s">
        <v>149</v>
      </c>
      <c r="C245" t="s">
        <v>308</v>
      </c>
      <c r="D245">
        <v>182</v>
      </c>
      <c r="F245" t="str">
        <v>RAMPUR UDAYAPUR</v>
      </c>
    </row>
    <row r="246" spans="1:6">
      <c r="A246">
        <v>346</v>
      </c>
      <c r="B246" t="s">
        <v>241</v>
      </c>
      <c r="C246" t="s">
        <v>308</v>
      </c>
      <c r="D246">
        <v>34</v>
      </c>
      <c r="F246" t="str">
        <v>PUTALI CHOWK SARLAHI</v>
      </c>
    </row>
    <row r="247" spans="1:6">
      <c r="A247">
        <v>340</v>
      </c>
      <c r="B247" t="s">
        <v>92</v>
      </c>
      <c r="C247" t="s">
        <v>308</v>
      </c>
      <c r="D247">
        <v>33</v>
      </c>
      <c r="F247" t="str">
        <v>SAMSI MAHOTTARI</v>
      </c>
    </row>
    <row r="248" spans="1:6">
      <c r="A248">
        <v>341</v>
      </c>
      <c r="B248" t="s">
        <v>128</v>
      </c>
      <c r="C248" t="s">
        <v>308</v>
      </c>
      <c r="D248">
        <v>79</v>
      </c>
      <c r="F248" t="str">
        <v>BIRENDRA BAZAR DHANUSHA</v>
      </c>
    </row>
    <row r="249" spans="1:6">
      <c r="A249">
        <v>342</v>
      </c>
      <c r="B249" t="s">
        <v>129</v>
      </c>
      <c r="C249" t="s">
        <v>308</v>
      </c>
      <c r="D249">
        <v>49</v>
      </c>
      <c r="F249" t="str">
        <v>DHANUSADHAM</v>
      </c>
    </row>
    <row r="250" spans="1:6">
      <c r="A250">
        <v>332</v>
      </c>
      <c r="B250" t="s">
        <v>247</v>
      </c>
      <c r="C250" t="s">
        <v>308</v>
      </c>
      <c r="D250">
        <v>52</v>
      </c>
      <c r="F250" t="str">
        <v>TARATAL BARDIYA</v>
      </c>
    </row>
    <row r="251" spans="1:6">
      <c r="A251">
        <v>347</v>
      </c>
      <c r="B251" t="s">
        <v>246</v>
      </c>
      <c r="C251" t="s">
        <v>308</v>
      </c>
      <c r="D251">
        <v>70</v>
      </c>
      <c r="F251" t="str">
        <v>MAINA POKHAR BARDIYA</v>
      </c>
    </row>
    <row r="252" spans="1:6">
      <c r="A252">
        <v>348</v>
      </c>
      <c r="B252" t="s">
        <v>114</v>
      </c>
      <c r="C252" t="s">
        <v>308</v>
      </c>
      <c r="D252">
        <v>36</v>
      </c>
      <c r="F252" t="str">
        <v>IMILIYA KAPILBASTU</v>
      </c>
    </row>
    <row r="253" spans="1:6">
      <c r="A253">
        <v>349</v>
      </c>
      <c r="B253" t="s">
        <v>113</v>
      </c>
      <c r="C253" t="s">
        <v>308</v>
      </c>
      <c r="D253">
        <v>68</v>
      </c>
      <c r="F253" t="str">
        <v>RUDRAPUR HARAIYA RUPANDEHI</v>
      </c>
    </row>
    <row r="254" spans="1:6">
      <c r="A254">
        <v>246</v>
      </c>
      <c r="B254" t="s">
        <v>150</v>
      </c>
      <c r="C254" t="s">
        <v>308</v>
      </c>
      <c r="D254">
        <v>153</v>
      </c>
      <c r="F254" t="str">
        <v>NARAYANPUR</v>
      </c>
    </row>
    <row r="255" spans="1:6">
      <c r="A255">
        <v>353</v>
      </c>
      <c r="B255" t="s">
        <v>204</v>
      </c>
      <c r="C255" t="s">
        <v>308</v>
      </c>
      <c r="D255">
        <v>57</v>
      </c>
      <c r="F255" t="str">
        <v>HANUMANNAGR SAPTARI</v>
      </c>
    </row>
    <row r="256" spans="1:6">
      <c r="A256">
        <v>354</v>
      </c>
      <c r="B256" t="s">
        <v>167</v>
      </c>
      <c r="C256" t="s">
        <v>308</v>
      </c>
      <c r="D256">
        <v>18</v>
      </c>
      <c r="F256" t="str">
        <v>TINKORIYA DHANUSHA</v>
      </c>
    </row>
    <row r="257" spans="1:6">
      <c r="A257">
        <v>355</v>
      </c>
      <c r="B257" t="s">
        <v>168</v>
      </c>
      <c r="C257" t="s">
        <v>308</v>
      </c>
      <c r="D257">
        <v>15</v>
      </c>
      <c r="F257" t="str">
        <v>NAGARAIN DHANUSHA</v>
      </c>
    </row>
    <row r="258" spans="1:6">
      <c r="A258">
        <v>356</v>
      </c>
      <c r="B258" t="s">
        <v>230</v>
      </c>
      <c r="C258" t="s">
        <v>308</v>
      </c>
      <c r="D258">
        <v>5</v>
      </c>
      <c r="F258" t="str">
        <v>RAJDEVI RAUTAHAT</v>
      </c>
    </row>
    <row r="259" spans="1:6">
      <c r="A259">
        <v>357</v>
      </c>
      <c r="B259" t="s">
        <v>231</v>
      </c>
      <c r="C259" t="s">
        <v>308</v>
      </c>
      <c r="D259">
        <v>8</v>
      </c>
      <c r="F259" t="str">
        <v>DAMAR CHOWK RAUTAHAT</v>
      </c>
    </row>
    <row r="260" spans="1:6">
      <c r="A260">
        <v>358</v>
      </c>
      <c r="B260" t="s">
        <v>359</v>
      </c>
      <c r="C260" t="s">
        <v>308</v>
      </c>
      <c r="D260">
        <v>2</v>
      </c>
      <c r="F260" t="e">
        <v>#N/A</v>
      </c>
    </row>
    <row r="261" spans="1:6">
      <c r="A261">
        <v>359</v>
      </c>
      <c r="B261" t="s">
        <v>360</v>
      </c>
      <c r="C261" t="s">
        <v>308</v>
      </c>
      <c r="D261">
        <v>20</v>
      </c>
      <c r="F261" t="e">
        <v>#N/A</v>
      </c>
    </row>
    <row r="262" spans="1:6">
      <c r="A262">
        <v>114</v>
      </c>
      <c r="B262" t="s">
        <v>52</v>
      </c>
      <c r="C262" t="s">
        <v>309</v>
      </c>
      <c r="D262">
        <v>619</v>
      </c>
      <c r="F262" t="str">
        <v>GAUR</v>
      </c>
    </row>
    <row r="263" spans="1:6">
      <c r="A263">
        <v>112</v>
      </c>
      <c r="B263" t="s">
        <v>51</v>
      </c>
      <c r="C263" t="s">
        <v>309</v>
      </c>
      <c r="D263">
        <v>717</v>
      </c>
      <c r="F263" t="str">
        <v>GOLBAZAR</v>
      </c>
    </row>
    <row r="264" spans="1:6">
      <c r="A264">
        <v>128</v>
      </c>
      <c r="B264" t="s">
        <v>55</v>
      </c>
      <c r="C264" t="s">
        <v>309</v>
      </c>
      <c r="D264">
        <v>785</v>
      </c>
      <c r="F264" t="str">
        <v>TAMGHAS</v>
      </c>
    </row>
    <row r="265" spans="1:6">
      <c r="A265">
        <v>134</v>
      </c>
      <c r="B265" t="s">
        <v>56</v>
      </c>
      <c r="C265" t="s">
        <v>309</v>
      </c>
      <c r="D265">
        <v>614</v>
      </c>
      <c r="F265" t="str">
        <v>HARIWAN</v>
      </c>
    </row>
    <row r="266" spans="1:6">
      <c r="A266">
        <v>113</v>
      </c>
      <c r="B266" t="s">
        <v>227</v>
      </c>
      <c r="C266" t="s">
        <v>308</v>
      </c>
      <c r="D266">
        <v>461</v>
      </c>
      <c r="F266" t="str">
        <v>MIRCHAIYA</v>
      </c>
    </row>
    <row r="267" spans="1:6">
      <c r="A267">
        <v>137</v>
      </c>
      <c r="B267" t="s">
        <v>232</v>
      </c>
      <c r="C267" t="s">
        <v>308</v>
      </c>
      <c r="D267">
        <v>493</v>
      </c>
      <c r="F267" t="str">
        <v>NIJGADH</v>
      </c>
    </row>
    <row r="268" spans="1:6">
      <c r="A268">
        <v>98</v>
      </c>
      <c r="B268" t="s">
        <v>94</v>
      </c>
      <c r="C268" t="s">
        <v>308</v>
      </c>
      <c r="D268">
        <v>404</v>
      </c>
      <c r="F268" t="str">
        <v>SUKKHAD</v>
      </c>
    </row>
    <row r="269" spans="1:6">
      <c r="A269">
        <v>99</v>
      </c>
      <c r="B269" t="s">
        <v>44</v>
      </c>
      <c r="C269" t="s">
        <v>309</v>
      </c>
      <c r="D269">
        <v>781</v>
      </c>
      <c r="F269" t="str">
        <v>SUNWAL</v>
      </c>
    </row>
    <row r="270" spans="1:6">
      <c r="A270">
        <v>132</v>
      </c>
      <c r="B270" t="s">
        <v>361</v>
      </c>
      <c r="C270" t="s">
        <v>309</v>
      </c>
      <c r="D270">
        <v>1062</v>
      </c>
      <c r="F270" t="e">
        <v>#N/A</v>
      </c>
    </row>
    <row r="271" spans="1:6">
      <c r="A271">
        <v>131</v>
      </c>
      <c r="B271" t="s">
        <v>362</v>
      </c>
      <c r="C271" t="s">
        <v>309</v>
      </c>
      <c r="D271">
        <v>515</v>
      </c>
      <c r="F271" t="e">
        <v>#N/A</v>
      </c>
    </row>
    <row r="272" spans="1:6">
      <c r="A272">
        <v>130</v>
      </c>
      <c r="B272" t="s">
        <v>211</v>
      </c>
      <c r="C272" t="s">
        <v>308</v>
      </c>
      <c r="D272">
        <v>189</v>
      </c>
      <c r="F272" t="str">
        <v>DULLU</v>
      </c>
    </row>
    <row r="273" spans="1:6">
      <c r="A273">
        <v>129</v>
      </c>
      <c r="B273" t="s">
        <v>133</v>
      </c>
      <c r="C273" t="s">
        <v>308</v>
      </c>
      <c r="D273">
        <v>445</v>
      </c>
      <c r="F273" t="str">
        <v>HILE</v>
      </c>
    </row>
    <row r="274" spans="1:6">
      <c r="A274">
        <v>127</v>
      </c>
      <c r="B274" t="s">
        <v>197</v>
      </c>
      <c r="C274" t="s">
        <v>308</v>
      </c>
      <c r="D274">
        <v>141</v>
      </c>
      <c r="F274" t="str">
        <v>KOLTI</v>
      </c>
    </row>
    <row r="275" spans="1:6">
      <c r="A275">
        <v>70</v>
      </c>
      <c r="B275" t="s">
        <v>29</v>
      </c>
      <c r="C275" t="s">
        <v>309</v>
      </c>
      <c r="D275">
        <v>2274</v>
      </c>
      <c r="F275" t="str">
        <v>KOHALPUR</v>
      </c>
    </row>
    <row r="276" spans="1:6">
      <c r="A276">
        <v>72</v>
      </c>
      <c r="B276" t="s">
        <v>31</v>
      </c>
      <c r="C276" t="s">
        <v>309</v>
      </c>
      <c r="D276">
        <v>1303</v>
      </c>
      <c r="F276" t="str">
        <v>LAHAN</v>
      </c>
    </row>
    <row r="277" spans="1:6">
      <c r="A277">
        <v>74</v>
      </c>
      <c r="B277" t="s">
        <v>33</v>
      </c>
      <c r="C277" t="s">
        <v>309</v>
      </c>
      <c r="D277">
        <v>894</v>
      </c>
      <c r="F277" t="str">
        <v>BESI SAHAR</v>
      </c>
    </row>
    <row r="278" spans="1:6">
      <c r="A278">
        <v>77</v>
      </c>
      <c r="B278" t="s">
        <v>363</v>
      </c>
      <c r="C278" t="s">
        <v>309</v>
      </c>
      <c r="D278">
        <v>1766</v>
      </c>
      <c r="F278" t="e">
        <v>#N/A</v>
      </c>
    </row>
    <row r="279" spans="1:6">
      <c r="A279">
        <v>86</v>
      </c>
      <c r="B279" t="s">
        <v>364</v>
      </c>
      <c r="C279" t="s">
        <v>309</v>
      </c>
      <c r="D279">
        <v>520</v>
      </c>
      <c r="F279" t="e">
        <v>#N/A</v>
      </c>
    </row>
    <row r="280" spans="1:6">
      <c r="A280">
        <v>87</v>
      </c>
      <c r="B280" t="s">
        <v>38</v>
      </c>
      <c r="C280" t="s">
        <v>309</v>
      </c>
      <c r="D280">
        <v>1244</v>
      </c>
      <c r="F280" t="str">
        <v>PHIDIM</v>
      </c>
    </row>
    <row r="281" spans="1:6">
      <c r="A281">
        <v>90</v>
      </c>
      <c r="B281" t="s">
        <v>39</v>
      </c>
      <c r="C281" t="s">
        <v>309</v>
      </c>
      <c r="D281">
        <v>13155</v>
      </c>
      <c r="F281" t="str">
        <v>POKHARA</v>
      </c>
    </row>
    <row r="282" spans="1:6">
      <c r="A282">
        <v>80</v>
      </c>
      <c r="B282" t="s">
        <v>262</v>
      </c>
      <c r="C282" t="s">
        <v>308</v>
      </c>
      <c r="D282">
        <v>244</v>
      </c>
      <c r="F282" t="str">
        <v>MANGALSEN</v>
      </c>
    </row>
    <row r="283" spans="1:6">
      <c r="A283">
        <v>50</v>
      </c>
      <c r="B283" t="s">
        <v>21</v>
      </c>
      <c r="C283" t="s">
        <v>309</v>
      </c>
      <c r="D283">
        <v>1258</v>
      </c>
      <c r="F283" t="str">
        <v>GAIGHAT</v>
      </c>
    </row>
    <row r="284" spans="1:6">
      <c r="A284">
        <v>53</v>
      </c>
      <c r="B284" t="s">
        <v>123</v>
      </c>
      <c r="C284" t="s">
        <v>309</v>
      </c>
      <c r="D284">
        <v>889</v>
      </c>
      <c r="F284" t="str">
        <v>GORKHA BAZAR</v>
      </c>
    </row>
    <row r="285" spans="1:6">
      <c r="A285">
        <v>57</v>
      </c>
      <c r="B285" t="s">
        <v>25</v>
      </c>
      <c r="C285" t="s">
        <v>309</v>
      </c>
      <c r="D285">
        <v>996</v>
      </c>
      <c r="F285" t="str">
        <v>ILLAM</v>
      </c>
    </row>
    <row r="286" spans="1:6">
      <c r="A286">
        <v>59</v>
      </c>
      <c r="B286" t="s">
        <v>26</v>
      </c>
      <c r="C286" t="s">
        <v>309</v>
      </c>
      <c r="D286">
        <v>4815</v>
      </c>
      <c r="F286" t="str">
        <v>ITAHARI</v>
      </c>
    </row>
    <row r="287" spans="1:6">
      <c r="A287">
        <v>61</v>
      </c>
      <c r="B287" t="s">
        <v>27</v>
      </c>
      <c r="C287" t="s">
        <v>309</v>
      </c>
      <c r="D287">
        <v>2831</v>
      </c>
      <c r="F287" t="str">
        <v>JANAKPUR</v>
      </c>
    </row>
    <row r="288" spans="1:6">
      <c r="A288">
        <v>82</v>
      </c>
      <c r="B288" t="s">
        <v>35</v>
      </c>
      <c r="C288" t="s">
        <v>309</v>
      </c>
      <c r="D288">
        <v>1892</v>
      </c>
      <c r="F288" t="str">
        <v>NARAYANGARH</v>
      </c>
    </row>
    <row r="289" spans="1:6">
      <c r="A289">
        <v>84</v>
      </c>
      <c r="B289" t="s">
        <v>97</v>
      </c>
      <c r="C289" t="s">
        <v>308</v>
      </c>
      <c r="D289">
        <v>107</v>
      </c>
      <c r="F289" t="str">
        <v>PAHALBANPUR</v>
      </c>
    </row>
    <row r="290" spans="1:6">
      <c r="A290">
        <v>85</v>
      </c>
      <c r="B290" t="s">
        <v>37</v>
      </c>
      <c r="C290" t="s">
        <v>309</v>
      </c>
      <c r="D290">
        <v>1116</v>
      </c>
      <c r="F290" t="str">
        <v>TANSEN</v>
      </c>
    </row>
    <row r="291" spans="1:6">
      <c r="A291">
        <v>91</v>
      </c>
      <c r="B291" t="s">
        <v>40</v>
      </c>
      <c r="C291" t="s">
        <v>309</v>
      </c>
      <c r="D291">
        <v>784</v>
      </c>
      <c r="F291" t="str">
        <v>PYUTHAN</v>
      </c>
    </row>
    <row r="292" spans="1:6">
      <c r="A292">
        <v>78</v>
      </c>
      <c r="B292" t="s">
        <v>191</v>
      </c>
      <c r="C292" t="s">
        <v>308</v>
      </c>
      <c r="D292">
        <v>205</v>
      </c>
      <c r="F292" t="str">
        <v>MADI</v>
      </c>
    </row>
    <row r="293" spans="1:6">
      <c r="A293">
        <v>73</v>
      </c>
      <c r="B293" t="s">
        <v>32</v>
      </c>
      <c r="C293" t="s">
        <v>309</v>
      </c>
      <c r="D293">
        <v>893</v>
      </c>
      <c r="F293" t="str">
        <v>LAMAHI</v>
      </c>
    </row>
    <row r="294" spans="1:6">
      <c r="A294">
        <v>71</v>
      </c>
      <c r="B294" t="s">
        <v>30</v>
      </c>
      <c r="C294" t="s">
        <v>309</v>
      </c>
      <c r="D294">
        <v>688</v>
      </c>
      <c r="F294" t="str">
        <v>KUSMA</v>
      </c>
    </row>
    <row r="295" spans="1:6">
      <c r="A295">
        <v>64</v>
      </c>
      <c r="B295" t="s">
        <v>93</v>
      </c>
      <c r="C295" t="s">
        <v>308</v>
      </c>
      <c r="D295">
        <v>122</v>
      </c>
      <c r="F295" t="str">
        <v>JOSHIPUR</v>
      </c>
    </row>
    <row r="296" spans="1:6">
      <c r="A296">
        <v>63</v>
      </c>
      <c r="B296" t="s">
        <v>99</v>
      </c>
      <c r="C296" t="s">
        <v>308</v>
      </c>
      <c r="D296">
        <v>326</v>
      </c>
      <c r="F296" t="str">
        <v>JOMSOM</v>
      </c>
    </row>
    <row r="297" spans="1:6">
      <c r="A297">
        <v>60</v>
      </c>
      <c r="B297" t="s">
        <v>365</v>
      </c>
      <c r="C297" t="s">
        <v>309</v>
      </c>
      <c r="D297">
        <v>459</v>
      </c>
      <c r="F297" t="e">
        <v>#N/A</v>
      </c>
    </row>
    <row r="298" spans="1:6">
      <c r="A298">
        <v>55</v>
      </c>
      <c r="B298" t="s">
        <v>23</v>
      </c>
      <c r="C298" t="s">
        <v>309</v>
      </c>
      <c r="D298">
        <v>4256</v>
      </c>
      <c r="F298" t="str">
        <v>HEAD OFFICE</v>
      </c>
    </row>
    <row r="299" spans="1:6">
      <c r="A299">
        <v>43</v>
      </c>
      <c r="B299" t="s">
        <v>18</v>
      </c>
      <c r="C299" t="s">
        <v>309</v>
      </c>
      <c r="D299">
        <v>493</v>
      </c>
      <c r="F299" t="str">
        <v>DHANKUTA</v>
      </c>
    </row>
    <row r="300" spans="1:6">
      <c r="A300">
        <v>79</v>
      </c>
      <c r="B300" t="s">
        <v>34</v>
      </c>
      <c r="C300" t="s">
        <v>309</v>
      </c>
      <c r="D300">
        <v>1752</v>
      </c>
      <c r="F300" t="str">
        <v>MAHENDRANAGAR</v>
      </c>
    </row>
    <row r="301" spans="1:6">
      <c r="A301">
        <v>76</v>
      </c>
      <c r="B301" t="s">
        <v>96</v>
      </c>
      <c r="C301" t="s">
        <v>308</v>
      </c>
      <c r="D301">
        <v>641</v>
      </c>
      <c r="F301" t="str">
        <v>LAMKI</v>
      </c>
    </row>
    <row r="302" spans="1:6">
      <c r="A302">
        <v>32</v>
      </c>
      <c r="B302" t="s">
        <v>10</v>
      </c>
      <c r="C302" t="s">
        <v>309</v>
      </c>
      <c r="D302">
        <v>6061</v>
      </c>
      <c r="F302" t="str">
        <v>BUTWAL</v>
      </c>
    </row>
    <row r="303" spans="1:6">
      <c r="A303">
        <v>33</v>
      </c>
      <c r="B303" t="s">
        <v>11</v>
      </c>
      <c r="C303" t="s">
        <v>309</v>
      </c>
      <c r="D303">
        <v>671</v>
      </c>
      <c r="F303" t="str">
        <v>CHANDRAUTA</v>
      </c>
    </row>
    <row r="304" spans="1:6">
      <c r="A304">
        <v>17</v>
      </c>
      <c r="B304" t="s">
        <v>170</v>
      </c>
      <c r="C304" t="s">
        <v>308</v>
      </c>
      <c r="D304">
        <v>356</v>
      </c>
      <c r="F304" t="str">
        <v>BANSAGADHI</v>
      </c>
    </row>
    <row r="305" spans="1:6">
      <c r="A305">
        <v>21</v>
      </c>
      <c r="B305" t="s">
        <v>5</v>
      </c>
      <c r="C305" t="s">
        <v>309</v>
      </c>
      <c r="D305">
        <v>1145</v>
      </c>
      <c r="F305" t="str">
        <v>BENI</v>
      </c>
    </row>
    <row r="306" spans="1:6">
      <c r="A306">
        <v>23</v>
      </c>
      <c r="B306" t="s">
        <v>6</v>
      </c>
      <c r="C306" t="s">
        <v>309</v>
      </c>
      <c r="D306">
        <v>2727</v>
      </c>
      <c r="F306" t="str">
        <v>BHAIRAHAWA</v>
      </c>
    </row>
    <row r="307" spans="1:6">
      <c r="A307">
        <v>34</v>
      </c>
      <c r="B307" t="s">
        <v>143</v>
      </c>
      <c r="C307" t="s">
        <v>308</v>
      </c>
      <c r="D307">
        <v>337</v>
      </c>
      <c r="F307" t="str">
        <v>CHARAALI</v>
      </c>
    </row>
    <row r="308" spans="1:6">
      <c r="A308">
        <v>35</v>
      </c>
      <c r="B308" t="s">
        <v>12</v>
      </c>
      <c r="C308" t="s">
        <v>309</v>
      </c>
      <c r="D308">
        <v>417</v>
      </c>
      <c r="F308" t="str">
        <v>CHINCHU</v>
      </c>
    </row>
    <row r="309" spans="1:6">
      <c r="A309">
        <v>24</v>
      </c>
      <c r="B309" t="s">
        <v>98</v>
      </c>
      <c r="C309" t="s">
        <v>308</v>
      </c>
      <c r="D309">
        <v>156</v>
      </c>
      <c r="F309" t="str">
        <v>BHAJANI</v>
      </c>
    </row>
    <row r="310" spans="1:6">
      <c r="A310">
        <v>36</v>
      </c>
      <c r="B310" t="s">
        <v>95</v>
      </c>
      <c r="C310" t="s">
        <v>308</v>
      </c>
      <c r="D310">
        <v>61</v>
      </c>
      <c r="F310" t="str">
        <v>CHISAPANI</v>
      </c>
    </row>
    <row r="311" spans="1:6">
      <c r="A311">
        <v>25</v>
      </c>
      <c r="B311" t="s">
        <v>180</v>
      </c>
      <c r="C311" t="s">
        <v>308</v>
      </c>
      <c r="D311">
        <v>504</v>
      </c>
      <c r="F311" t="str">
        <v>BHALUBANG</v>
      </c>
    </row>
    <row r="312" spans="1:6">
      <c r="A312">
        <v>22</v>
      </c>
      <c r="B312" t="s">
        <v>146</v>
      </c>
      <c r="C312" t="s">
        <v>309</v>
      </c>
      <c r="D312">
        <v>999</v>
      </c>
      <c r="F312" t="str">
        <v>BHADRAPUR</v>
      </c>
    </row>
    <row r="313" spans="1:6">
      <c r="A313">
        <v>38</v>
      </c>
      <c r="B313" t="s">
        <v>14</v>
      </c>
      <c r="C313" t="s">
        <v>309</v>
      </c>
      <c r="D313">
        <v>2920</v>
      </c>
      <c r="F313" t="str">
        <v>DAMAK</v>
      </c>
    </row>
    <row r="314" spans="1:6">
      <c r="A314">
        <v>39</v>
      </c>
      <c r="B314" t="s">
        <v>15</v>
      </c>
      <c r="C314" t="s">
        <v>309</v>
      </c>
      <c r="D314">
        <v>1482</v>
      </c>
      <c r="F314" t="str">
        <v>DAMAULI</v>
      </c>
    </row>
    <row r="315" spans="1:6">
      <c r="A315">
        <v>40</v>
      </c>
      <c r="B315" t="s">
        <v>366</v>
      </c>
      <c r="C315" t="s">
        <v>309</v>
      </c>
      <c r="D315">
        <v>694</v>
      </c>
      <c r="F315" t="e">
        <v>#N/A</v>
      </c>
    </row>
    <row r="316" spans="1:6">
      <c r="A316">
        <v>41</v>
      </c>
      <c r="B316" t="s">
        <v>16</v>
      </c>
      <c r="C316" t="s">
        <v>309</v>
      </c>
      <c r="D316">
        <v>363</v>
      </c>
      <c r="F316" t="str">
        <v>DHALKEBAR</v>
      </c>
    </row>
    <row r="317" spans="1:6">
      <c r="A317">
        <v>29</v>
      </c>
      <c r="B317" t="s">
        <v>8</v>
      </c>
      <c r="C317" t="s">
        <v>309</v>
      </c>
      <c r="D317">
        <v>3015</v>
      </c>
      <c r="F317" t="str">
        <v>BIRGUNJ</v>
      </c>
    </row>
    <row r="318" spans="1:6">
      <c r="A318">
        <v>30</v>
      </c>
      <c r="B318" t="s">
        <v>9</v>
      </c>
      <c r="C318" t="s">
        <v>309</v>
      </c>
      <c r="D318">
        <v>4208</v>
      </c>
      <c r="F318" t="str">
        <v>BIRTAMOD</v>
      </c>
    </row>
    <row r="319" spans="1:6">
      <c r="A319">
        <v>31</v>
      </c>
      <c r="B319" t="s">
        <v>80</v>
      </c>
      <c r="C319" t="s">
        <v>308</v>
      </c>
      <c r="D319">
        <v>527</v>
      </c>
      <c r="F319" t="str">
        <v>BURTIBANG</v>
      </c>
    </row>
    <row r="320" spans="1:6">
      <c r="A320">
        <v>37</v>
      </c>
      <c r="B320" t="s">
        <v>13</v>
      </c>
      <c r="C320" t="s">
        <v>309</v>
      </c>
      <c r="D320">
        <v>528</v>
      </c>
      <c r="F320" t="str">
        <v>AMARGADHI</v>
      </c>
    </row>
    <row r="321" spans="1:6">
      <c r="A321">
        <v>20</v>
      </c>
      <c r="B321" t="s">
        <v>4</v>
      </c>
      <c r="C321" t="s">
        <v>309</v>
      </c>
      <c r="D321">
        <v>297</v>
      </c>
      <c r="F321" t="str">
        <v>BAUNIYA</v>
      </c>
    </row>
    <row r="322" spans="1:6">
      <c r="A322">
        <v>26</v>
      </c>
      <c r="B322" t="s">
        <v>243</v>
      </c>
      <c r="C322" t="s">
        <v>308</v>
      </c>
      <c r="D322">
        <v>327</v>
      </c>
      <c r="F322" t="str">
        <v>BHURIGOAN</v>
      </c>
    </row>
    <row r="323" spans="1:6">
      <c r="A323">
        <v>27</v>
      </c>
      <c r="B323" t="s">
        <v>255</v>
      </c>
      <c r="C323" t="s">
        <v>308</v>
      </c>
      <c r="D323">
        <v>924</v>
      </c>
      <c r="F323" t="str">
        <v>BIRATCHOWK</v>
      </c>
    </row>
    <row r="324" spans="1:6">
      <c r="A324">
        <v>28</v>
      </c>
      <c r="B324" t="s">
        <v>7</v>
      </c>
      <c r="C324" t="s">
        <v>309</v>
      </c>
      <c r="D324">
        <v>4796</v>
      </c>
      <c r="F324" t="str">
        <v>BIRATNAGAR</v>
      </c>
    </row>
    <row r="325" spans="1:6">
      <c r="A325">
        <v>14</v>
      </c>
      <c r="B325" t="s">
        <v>0</v>
      </c>
      <c r="C325" t="s">
        <v>309</v>
      </c>
      <c r="D325">
        <v>1215</v>
      </c>
      <c r="F325" t="str">
        <v>ATTARIYA</v>
      </c>
    </row>
    <row r="326" spans="1:6">
      <c r="A326">
        <v>15</v>
      </c>
      <c r="B326" t="s">
        <v>1</v>
      </c>
      <c r="C326" t="s">
        <v>309</v>
      </c>
      <c r="D326">
        <v>1243</v>
      </c>
      <c r="F326" t="str">
        <v>BAGLUNG</v>
      </c>
    </row>
    <row r="327" spans="1:6">
      <c r="A327">
        <v>16</v>
      </c>
      <c r="B327" t="s">
        <v>2</v>
      </c>
      <c r="C327" t="s">
        <v>309</v>
      </c>
      <c r="D327">
        <v>1614</v>
      </c>
      <c r="F327" t="str">
        <v>BANEPA</v>
      </c>
    </row>
    <row r="328" spans="1:6">
      <c r="A328">
        <v>18</v>
      </c>
      <c r="B328" t="s">
        <v>208</v>
      </c>
      <c r="C328" t="s">
        <v>309</v>
      </c>
      <c r="D328">
        <v>1200</v>
      </c>
      <c r="F328" t="str">
        <v>BARDAGHAT</v>
      </c>
    </row>
    <row r="329" spans="1:6">
      <c r="A329">
        <v>19</v>
      </c>
      <c r="B329" t="s">
        <v>3</v>
      </c>
      <c r="C329" t="s">
        <v>309</v>
      </c>
      <c r="D329">
        <v>778</v>
      </c>
      <c r="F329" t="str">
        <v>BARDIBAS</v>
      </c>
    </row>
    <row r="330" spans="1:6">
      <c r="A330">
        <v>42</v>
      </c>
      <c r="B330" t="s">
        <v>17</v>
      </c>
      <c r="C330" t="s">
        <v>309</v>
      </c>
      <c r="D330">
        <v>3490</v>
      </c>
      <c r="F330" t="str">
        <v>DHANGADHI</v>
      </c>
    </row>
  </sheetData>
  <autoFilter ref="A1:F330" xr:uid="{5A330106-B755-4BD9-A1DA-8A7951B067DE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D4518-9FDE-4898-876F-8F955EFE8B0C}">
  <sheetPr codeName="Sheet15"/>
  <dimension ref="A1:C120"/>
  <sheetViews>
    <sheetView topLeftCell="A93" workbookViewId="0">
      <selection activeCell="C2" sqref="C2:C120"/>
    </sheetView>
  </sheetViews>
  <sheetFormatPr defaultRowHeight="14.4"/>
  <cols>
    <col min="2" max="2" width="25.77734375" bestFit="1" customWidth="1"/>
    <col min="3" max="3" width="14.21875" bestFit="1" customWidth="1"/>
  </cols>
  <sheetData>
    <row r="1" spans="1:3">
      <c r="A1" t="s">
        <v>304</v>
      </c>
      <c r="B1" t="s">
        <v>305</v>
      </c>
      <c r="C1" t="s">
        <v>423</v>
      </c>
    </row>
    <row r="2" spans="1:3">
      <c r="A2">
        <v>162</v>
      </c>
      <c r="B2" t="s">
        <v>307</v>
      </c>
      <c r="C2" t="s">
        <v>422</v>
      </c>
    </row>
    <row r="3" spans="1:3">
      <c r="A3">
        <v>126</v>
      </c>
      <c r="B3" t="s">
        <v>220</v>
      </c>
      <c r="C3" t="s">
        <v>422</v>
      </c>
    </row>
    <row r="4" spans="1:3">
      <c r="A4">
        <v>174</v>
      </c>
      <c r="B4" t="s">
        <v>145</v>
      </c>
      <c r="C4" t="s">
        <v>422</v>
      </c>
    </row>
    <row r="5" spans="1:3">
      <c r="A5">
        <v>56</v>
      </c>
      <c r="B5" t="s">
        <v>24</v>
      </c>
      <c r="C5" t="s">
        <v>422</v>
      </c>
    </row>
    <row r="6" spans="1:3">
      <c r="A6">
        <v>58</v>
      </c>
      <c r="B6" t="s">
        <v>19</v>
      </c>
      <c r="C6" t="s">
        <v>422</v>
      </c>
    </row>
    <row r="7" spans="1:3">
      <c r="A7">
        <v>62</v>
      </c>
      <c r="B7" t="s">
        <v>206</v>
      </c>
      <c r="C7" t="s">
        <v>422</v>
      </c>
    </row>
    <row r="8" spans="1:3">
      <c r="A8">
        <v>215</v>
      </c>
      <c r="B8" t="s">
        <v>265</v>
      </c>
      <c r="C8" t="s">
        <v>422</v>
      </c>
    </row>
    <row r="9" spans="1:3">
      <c r="A9">
        <v>120</v>
      </c>
      <c r="B9" t="s">
        <v>127</v>
      </c>
      <c r="C9" t="s">
        <v>422</v>
      </c>
    </row>
    <row r="10" spans="1:3">
      <c r="A10">
        <v>192</v>
      </c>
      <c r="B10" t="s">
        <v>66</v>
      </c>
      <c r="C10" t="s">
        <v>422</v>
      </c>
    </row>
    <row r="11" spans="1:3">
      <c r="A11">
        <v>318</v>
      </c>
      <c r="B11" t="s">
        <v>310</v>
      </c>
      <c r="C11" t="s">
        <v>422</v>
      </c>
    </row>
    <row r="12" spans="1:3">
      <c r="A12">
        <v>213</v>
      </c>
      <c r="B12" t="s">
        <v>68</v>
      </c>
      <c r="C12" t="s">
        <v>422</v>
      </c>
    </row>
    <row r="13" spans="1:3">
      <c r="A13">
        <v>69</v>
      </c>
      <c r="B13" t="s">
        <v>28</v>
      </c>
      <c r="C13" t="s">
        <v>422</v>
      </c>
    </row>
    <row r="14" spans="1:3">
      <c r="A14">
        <v>47</v>
      </c>
      <c r="B14" t="s">
        <v>122</v>
      </c>
      <c r="C14" t="s">
        <v>422</v>
      </c>
    </row>
    <row r="15" spans="1:3">
      <c r="A15">
        <v>291</v>
      </c>
      <c r="B15" t="s">
        <v>256</v>
      </c>
      <c r="C15" t="s">
        <v>422</v>
      </c>
    </row>
    <row r="16" spans="1:3">
      <c r="A16">
        <v>294</v>
      </c>
      <c r="B16" t="s">
        <v>161</v>
      </c>
      <c r="C16" t="s">
        <v>422</v>
      </c>
    </row>
    <row r="17" spans="1:3">
      <c r="A17">
        <v>326</v>
      </c>
      <c r="B17" t="s">
        <v>228</v>
      </c>
      <c r="C17" t="s">
        <v>422</v>
      </c>
    </row>
    <row r="18" spans="1:3">
      <c r="A18">
        <v>300</v>
      </c>
      <c r="B18" t="s">
        <v>110</v>
      </c>
      <c r="C18" t="s">
        <v>422</v>
      </c>
    </row>
    <row r="19" spans="1:3">
      <c r="A19">
        <v>170</v>
      </c>
      <c r="B19" t="s">
        <v>144</v>
      </c>
      <c r="C19" t="s">
        <v>422</v>
      </c>
    </row>
    <row r="20" spans="1:3">
      <c r="A20">
        <v>101</v>
      </c>
      <c r="B20" t="s">
        <v>313</v>
      </c>
      <c r="C20" t="s">
        <v>422</v>
      </c>
    </row>
    <row r="21" spans="1:3">
      <c r="A21">
        <v>321</v>
      </c>
      <c r="B21" t="s">
        <v>315</v>
      </c>
      <c r="C21" t="s">
        <v>422</v>
      </c>
    </row>
    <row r="22" spans="1:3">
      <c r="A22">
        <v>89</v>
      </c>
      <c r="B22" t="s">
        <v>205</v>
      </c>
      <c r="C22" t="s">
        <v>422</v>
      </c>
    </row>
    <row r="23" spans="1:3">
      <c r="A23">
        <v>320</v>
      </c>
      <c r="B23" t="s">
        <v>222</v>
      </c>
      <c r="C23" t="s">
        <v>422</v>
      </c>
    </row>
    <row r="24" spans="1:3">
      <c r="A24">
        <v>194</v>
      </c>
      <c r="B24" t="s">
        <v>111</v>
      </c>
      <c r="C24" t="s">
        <v>422</v>
      </c>
    </row>
    <row r="25" spans="1:3">
      <c r="A25">
        <v>323</v>
      </c>
      <c r="B25" t="s">
        <v>225</v>
      </c>
      <c r="C25" t="s">
        <v>422</v>
      </c>
    </row>
    <row r="26" spans="1:3">
      <c r="A26">
        <v>212</v>
      </c>
      <c r="B26" t="s">
        <v>209</v>
      </c>
      <c r="C26" t="s">
        <v>422</v>
      </c>
    </row>
    <row r="27" spans="1:3">
      <c r="A27">
        <v>214</v>
      </c>
      <c r="B27" t="s">
        <v>102</v>
      </c>
      <c r="C27" t="s">
        <v>422</v>
      </c>
    </row>
    <row r="28" spans="1:3">
      <c r="A28">
        <v>216</v>
      </c>
      <c r="B28" t="s">
        <v>101</v>
      </c>
      <c r="C28" t="s">
        <v>422</v>
      </c>
    </row>
    <row r="29" spans="1:3">
      <c r="A29">
        <v>217</v>
      </c>
      <c r="B29" t="s">
        <v>112</v>
      </c>
      <c r="C29" t="s">
        <v>422</v>
      </c>
    </row>
    <row r="30" spans="1:3">
      <c r="A30">
        <v>296</v>
      </c>
      <c r="B30" t="s">
        <v>268</v>
      </c>
      <c r="C30" t="s">
        <v>422</v>
      </c>
    </row>
    <row r="31" spans="1:3">
      <c r="A31">
        <v>149</v>
      </c>
      <c r="B31" t="s">
        <v>62</v>
      </c>
      <c r="C31" t="s">
        <v>422</v>
      </c>
    </row>
    <row r="32" spans="1:3">
      <c r="A32">
        <v>167</v>
      </c>
      <c r="B32" t="s">
        <v>169</v>
      </c>
      <c r="C32" t="s">
        <v>422</v>
      </c>
    </row>
    <row r="33" spans="1:3">
      <c r="A33">
        <v>163</v>
      </c>
      <c r="B33" t="s">
        <v>257</v>
      </c>
      <c r="C33" t="s">
        <v>422</v>
      </c>
    </row>
    <row r="34" spans="1:3">
      <c r="A34">
        <v>184</v>
      </c>
      <c r="B34" t="s">
        <v>89</v>
      </c>
      <c r="C34" t="s">
        <v>422</v>
      </c>
    </row>
    <row r="35" spans="1:3">
      <c r="A35">
        <v>142</v>
      </c>
      <c r="B35" t="s">
        <v>165</v>
      </c>
      <c r="C35" t="s">
        <v>422</v>
      </c>
    </row>
    <row r="36" spans="1:3">
      <c r="A36">
        <v>157</v>
      </c>
      <c r="B36" t="s">
        <v>119</v>
      </c>
      <c r="C36" t="s">
        <v>422</v>
      </c>
    </row>
    <row r="37" spans="1:3">
      <c r="A37">
        <v>173</v>
      </c>
      <c r="B37" t="s">
        <v>108</v>
      </c>
      <c r="C37" t="s">
        <v>422</v>
      </c>
    </row>
    <row r="38" spans="1:3">
      <c r="A38">
        <v>172</v>
      </c>
      <c r="B38" t="s">
        <v>107</v>
      </c>
      <c r="C38" t="s">
        <v>422</v>
      </c>
    </row>
    <row r="39" spans="1:3">
      <c r="A39">
        <v>93</v>
      </c>
      <c r="B39" t="s">
        <v>41</v>
      </c>
      <c r="C39" t="s">
        <v>422</v>
      </c>
    </row>
    <row r="40" spans="1:3">
      <c r="A40">
        <v>158</v>
      </c>
      <c r="B40" t="s">
        <v>109</v>
      </c>
      <c r="C40" t="s">
        <v>422</v>
      </c>
    </row>
    <row r="41" spans="1:3">
      <c r="A41">
        <v>156</v>
      </c>
      <c r="B41" t="s">
        <v>147</v>
      </c>
      <c r="C41" t="s">
        <v>422</v>
      </c>
    </row>
    <row r="42" spans="1:3">
      <c r="A42">
        <v>44</v>
      </c>
      <c r="B42" t="s">
        <v>322</v>
      </c>
      <c r="C42" t="s">
        <v>422</v>
      </c>
    </row>
    <row r="43" spans="1:3">
      <c r="A43">
        <v>45</v>
      </c>
      <c r="B43" t="s">
        <v>20</v>
      </c>
      <c r="C43" t="s">
        <v>422</v>
      </c>
    </row>
    <row r="44" spans="1:3">
      <c r="A44">
        <v>66</v>
      </c>
      <c r="B44" t="s">
        <v>323</v>
      </c>
      <c r="C44" t="s">
        <v>422</v>
      </c>
    </row>
    <row r="45" spans="1:3">
      <c r="A45">
        <v>139</v>
      </c>
      <c r="B45" t="s">
        <v>58</v>
      </c>
      <c r="C45" t="s">
        <v>422</v>
      </c>
    </row>
    <row r="46" spans="1:3">
      <c r="A46">
        <v>343</v>
      </c>
      <c r="B46" t="s">
        <v>177</v>
      </c>
      <c r="C46" t="s">
        <v>422</v>
      </c>
    </row>
    <row r="47" spans="1:3">
      <c r="A47">
        <v>344</v>
      </c>
      <c r="B47" t="s">
        <v>175</v>
      </c>
      <c r="C47" t="s">
        <v>422</v>
      </c>
    </row>
    <row r="48" spans="1:3">
      <c r="A48">
        <v>285</v>
      </c>
      <c r="B48" t="s">
        <v>164</v>
      </c>
      <c r="C48" t="s">
        <v>422</v>
      </c>
    </row>
    <row r="49" spans="1:3">
      <c r="A49">
        <v>260</v>
      </c>
      <c r="B49" t="s">
        <v>248</v>
      </c>
      <c r="C49" t="s">
        <v>422</v>
      </c>
    </row>
    <row r="50" spans="1:3">
      <c r="A50">
        <v>257</v>
      </c>
      <c r="B50" t="s">
        <v>192</v>
      </c>
      <c r="C50" t="s">
        <v>422</v>
      </c>
    </row>
    <row r="51" spans="1:3">
      <c r="A51">
        <v>248</v>
      </c>
      <c r="B51" t="s">
        <v>104</v>
      </c>
      <c r="C51" t="s">
        <v>422</v>
      </c>
    </row>
    <row r="52" spans="1:3">
      <c r="A52">
        <v>253</v>
      </c>
      <c r="B52" t="s">
        <v>193</v>
      </c>
      <c r="C52" t="s">
        <v>422</v>
      </c>
    </row>
    <row r="53" spans="1:3">
      <c r="A53">
        <v>258</v>
      </c>
      <c r="B53" t="s">
        <v>223</v>
      </c>
      <c r="C53" t="s">
        <v>422</v>
      </c>
    </row>
    <row r="54" spans="1:3">
      <c r="A54">
        <v>250</v>
      </c>
      <c r="B54" t="s">
        <v>221</v>
      </c>
      <c r="C54" t="s">
        <v>422</v>
      </c>
    </row>
    <row r="55" spans="1:3">
      <c r="A55">
        <v>251</v>
      </c>
      <c r="B55" t="s">
        <v>224</v>
      </c>
      <c r="C55" t="s">
        <v>422</v>
      </c>
    </row>
    <row r="56" spans="1:3">
      <c r="A56">
        <v>49</v>
      </c>
      <c r="B56" t="s">
        <v>190</v>
      </c>
      <c r="C56" t="s">
        <v>422</v>
      </c>
    </row>
    <row r="57" spans="1:3">
      <c r="A57">
        <v>147</v>
      </c>
      <c r="B57" t="s">
        <v>330</v>
      </c>
      <c r="C57" t="s">
        <v>422</v>
      </c>
    </row>
    <row r="58" spans="1:3">
      <c r="A58">
        <v>299</v>
      </c>
      <c r="B58" t="s">
        <v>269</v>
      </c>
      <c r="C58" t="s">
        <v>422</v>
      </c>
    </row>
    <row r="59" spans="1:3">
      <c r="A59">
        <v>94</v>
      </c>
      <c r="B59" t="s">
        <v>103</v>
      </c>
      <c r="C59" t="s">
        <v>422</v>
      </c>
    </row>
    <row r="60" spans="1:3">
      <c r="A60">
        <v>171</v>
      </c>
      <c r="B60" t="s">
        <v>106</v>
      </c>
      <c r="C60" t="s">
        <v>422</v>
      </c>
    </row>
    <row r="61" spans="1:3">
      <c r="A61">
        <v>107</v>
      </c>
      <c r="B61" t="s">
        <v>249</v>
      </c>
      <c r="C61" t="s">
        <v>422</v>
      </c>
    </row>
    <row r="62" spans="1:3">
      <c r="A62">
        <v>191</v>
      </c>
      <c r="B62" t="s">
        <v>264</v>
      </c>
      <c r="C62" t="s">
        <v>422</v>
      </c>
    </row>
    <row r="63" spans="1:3">
      <c r="A63">
        <v>160</v>
      </c>
      <c r="B63" t="s">
        <v>105</v>
      </c>
      <c r="C63" t="s">
        <v>422</v>
      </c>
    </row>
    <row r="64" spans="1:3">
      <c r="A64">
        <v>293</v>
      </c>
      <c r="B64" t="s">
        <v>335</v>
      </c>
      <c r="C64" t="s">
        <v>422</v>
      </c>
    </row>
    <row r="65" spans="1:3">
      <c r="A65">
        <v>351</v>
      </c>
      <c r="B65" t="s">
        <v>336</v>
      </c>
      <c r="C65" t="s">
        <v>422</v>
      </c>
    </row>
    <row r="66" spans="1:3">
      <c r="A66">
        <v>352</v>
      </c>
      <c r="B66" t="s">
        <v>337</v>
      </c>
      <c r="C66" t="s">
        <v>422</v>
      </c>
    </row>
    <row r="67" spans="1:3">
      <c r="A67">
        <v>88</v>
      </c>
      <c r="B67" t="s">
        <v>210</v>
      </c>
      <c r="C67" t="s">
        <v>422</v>
      </c>
    </row>
    <row r="68" spans="1:3">
      <c r="A68">
        <v>48</v>
      </c>
      <c r="B68" t="s">
        <v>163</v>
      </c>
      <c r="C68" t="s">
        <v>422</v>
      </c>
    </row>
    <row r="69" spans="1:3">
      <c r="A69">
        <v>67</v>
      </c>
      <c r="B69" t="s">
        <v>343</v>
      </c>
      <c r="C69" t="s">
        <v>422</v>
      </c>
    </row>
    <row r="70" spans="1:3">
      <c r="A70">
        <v>284</v>
      </c>
      <c r="B70" t="s">
        <v>179</v>
      </c>
      <c r="C70" t="s">
        <v>422</v>
      </c>
    </row>
    <row r="71" spans="1:3">
      <c r="A71">
        <v>117</v>
      </c>
      <c r="B71" t="s">
        <v>346</v>
      </c>
      <c r="C71" t="s">
        <v>422</v>
      </c>
    </row>
    <row r="72" spans="1:3">
      <c r="A72">
        <v>207</v>
      </c>
      <c r="B72" t="s">
        <v>174</v>
      </c>
      <c r="C72" t="s">
        <v>422</v>
      </c>
    </row>
    <row r="73" spans="1:3">
      <c r="A73">
        <v>210</v>
      </c>
      <c r="B73" t="s">
        <v>88</v>
      </c>
      <c r="C73" t="s">
        <v>422</v>
      </c>
    </row>
    <row r="74" spans="1:3">
      <c r="A74">
        <v>187</v>
      </c>
      <c r="B74" t="s">
        <v>216</v>
      </c>
      <c r="C74" t="s">
        <v>422</v>
      </c>
    </row>
    <row r="75" spans="1:3">
      <c r="A75">
        <v>193</v>
      </c>
      <c r="B75" t="s">
        <v>347</v>
      </c>
      <c r="C75" t="s">
        <v>422</v>
      </c>
    </row>
    <row r="76" spans="1:3">
      <c r="A76">
        <v>283</v>
      </c>
      <c r="B76" t="s">
        <v>178</v>
      </c>
      <c r="C76" t="s">
        <v>422</v>
      </c>
    </row>
    <row r="77" spans="1:3">
      <c r="A77">
        <v>274</v>
      </c>
      <c r="B77" t="s">
        <v>348</v>
      </c>
      <c r="C77" t="s">
        <v>422</v>
      </c>
    </row>
    <row r="78" spans="1:3">
      <c r="A78">
        <v>161</v>
      </c>
      <c r="B78" t="s">
        <v>63</v>
      </c>
      <c r="C78" t="s">
        <v>422</v>
      </c>
    </row>
    <row r="79" spans="1:3">
      <c r="A79">
        <v>166</v>
      </c>
      <c r="B79" t="s">
        <v>258</v>
      </c>
      <c r="C79" t="s">
        <v>422</v>
      </c>
    </row>
    <row r="80" spans="1:3">
      <c r="A80">
        <v>118</v>
      </c>
      <c r="B80" t="s">
        <v>239</v>
      </c>
      <c r="C80" t="s">
        <v>422</v>
      </c>
    </row>
    <row r="81" spans="1:3">
      <c r="A81">
        <v>103</v>
      </c>
      <c r="B81" t="s">
        <v>47</v>
      </c>
      <c r="C81" t="s">
        <v>422</v>
      </c>
    </row>
    <row r="82" spans="1:3">
      <c r="A82">
        <v>108</v>
      </c>
      <c r="B82" t="s">
        <v>49</v>
      </c>
      <c r="C82" t="s">
        <v>422</v>
      </c>
    </row>
    <row r="83" spans="1:3">
      <c r="A83">
        <v>96</v>
      </c>
      <c r="B83" t="s">
        <v>42</v>
      </c>
      <c r="C83" t="s">
        <v>422</v>
      </c>
    </row>
    <row r="84" spans="1:3">
      <c r="A84">
        <v>104</v>
      </c>
      <c r="B84" t="s">
        <v>352</v>
      </c>
      <c r="C84" t="s">
        <v>422</v>
      </c>
    </row>
    <row r="85" spans="1:3">
      <c r="A85">
        <v>119</v>
      </c>
      <c r="B85" t="s">
        <v>54</v>
      </c>
      <c r="C85" t="s">
        <v>422</v>
      </c>
    </row>
    <row r="86" spans="1:3">
      <c r="A86">
        <v>111</v>
      </c>
      <c r="B86" t="s">
        <v>50</v>
      </c>
      <c r="C86" t="s">
        <v>422</v>
      </c>
    </row>
    <row r="87" spans="1:3">
      <c r="A87">
        <v>136</v>
      </c>
      <c r="B87" t="s">
        <v>202</v>
      </c>
      <c r="C87" t="s">
        <v>422</v>
      </c>
    </row>
    <row r="88" spans="1:3">
      <c r="A88">
        <v>295</v>
      </c>
      <c r="B88" t="s">
        <v>120</v>
      </c>
      <c r="C88" t="s">
        <v>422</v>
      </c>
    </row>
    <row r="89" spans="1:3">
      <c r="A89">
        <v>268</v>
      </c>
      <c r="B89" t="s">
        <v>70</v>
      </c>
      <c r="C89" t="s">
        <v>422</v>
      </c>
    </row>
    <row r="90" spans="1:3">
      <c r="A90">
        <v>269</v>
      </c>
      <c r="B90" t="s">
        <v>355</v>
      </c>
      <c r="C90" t="s">
        <v>422</v>
      </c>
    </row>
    <row r="91" spans="1:3">
      <c r="A91">
        <v>271</v>
      </c>
      <c r="B91" t="s">
        <v>356</v>
      </c>
      <c r="C91" t="s">
        <v>422</v>
      </c>
    </row>
    <row r="92" spans="1:3">
      <c r="A92">
        <v>272</v>
      </c>
      <c r="B92" t="s">
        <v>217</v>
      </c>
      <c r="C92" t="s">
        <v>422</v>
      </c>
    </row>
    <row r="93" spans="1:3">
      <c r="A93">
        <v>345</v>
      </c>
      <c r="B93" t="s">
        <v>240</v>
      </c>
      <c r="C93" t="s">
        <v>422</v>
      </c>
    </row>
    <row r="94" spans="1:3">
      <c r="A94">
        <v>240</v>
      </c>
      <c r="B94" t="s">
        <v>69</v>
      </c>
      <c r="C94" t="s">
        <v>422</v>
      </c>
    </row>
    <row r="95" spans="1:3">
      <c r="A95">
        <v>112</v>
      </c>
      <c r="B95" t="s">
        <v>51</v>
      </c>
      <c r="C95" t="s">
        <v>422</v>
      </c>
    </row>
    <row r="96" spans="1:3">
      <c r="A96">
        <v>134</v>
      </c>
      <c r="B96" t="s">
        <v>56</v>
      </c>
      <c r="C96" t="s">
        <v>422</v>
      </c>
    </row>
    <row r="97" spans="1:3">
      <c r="A97">
        <v>113</v>
      </c>
      <c r="B97" t="s">
        <v>227</v>
      </c>
      <c r="C97" t="s">
        <v>422</v>
      </c>
    </row>
    <row r="98" spans="1:3">
      <c r="A98">
        <v>137</v>
      </c>
      <c r="B98" t="s">
        <v>232</v>
      </c>
      <c r="C98" t="s">
        <v>422</v>
      </c>
    </row>
    <row r="99" spans="1:3">
      <c r="A99">
        <v>99</v>
      </c>
      <c r="B99" t="s">
        <v>44</v>
      </c>
      <c r="C99" t="s">
        <v>422</v>
      </c>
    </row>
    <row r="100" spans="1:3">
      <c r="A100">
        <v>72</v>
      </c>
      <c r="B100" t="s">
        <v>31</v>
      </c>
      <c r="C100" t="s">
        <v>422</v>
      </c>
    </row>
    <row r="101" spans="1:3">
      <c r="A101">
        <v>77</v>
      </c>
      <c r="B101" t="s">
        <v>363</v>
      </c>
      <c r="C101" t="s">
        <v>422</v>
      </c>
    </row>
    <row r="102" spans="1:3">
      <c r="A102">
        <v>90</v>
      </c>
      <c r="B102" t="s">
        <v>39</v>
      </c>
      <c r="C102" t="s">
        <v>422</v>
      </c>
    </row>
    <row r="103" spans="1:3">
      <c r="A103">
        <v>50</v>
      </c>
      <c r="B103" t="s">
        <v>21</v>
      </c>
      <c r="C103" t="s">
        <v>422</v>
      </c>
    </row>
    <row r="104" spans="1:3">
      <c r="A104">
        <v>59</v>
      </c>
      <c r="B104" t="s">
        <v>26</v>
      </c>
      <c r="C104" t="s">
        <v>422</v>
      </c>
    </row>
    <row r="105" spans="1:3">
      <c r="A105">
        <v>61</v>
      </c>
      <c r="B105" t="s">
        <v>27</v>
      </c>
      <c r="C105" t="s">
        <v>422</v>
      </c>
    </row>
    <row r="106" spans="1:3">
      <c r="A106">
        <v>82</v>
      </c>
      <c r="B106" t="s">
        <v>35</v>
      </c>
      <c r="C106" t="s">
        <v>422</v>
      </c>
    </row>
    <row r="107" spans="1:3">
      <c r="A107">
        <v>32</v>
      </c>
      <c r="B107" t="s">
        <v>10</v>
      </c>
      <c r="C107" t="s">
        <v>422</v>
      </c>
    </row>
    <row r="108" spans="1:3">
      <c r="A108">
        <v>33</v>
      </c>
      <c r="B108" t="s">
        <v>11</v>
      </c>
      <c r="C108" t="s">
        <v>422</v>
      </c>
    </row>
    <row r="109" spans="1:3">
      <c r="A109">
        <v>23</v>
      </c>
      <c r="B109" t="s">
        <v>6</v>
      </c>
      <c r="C109" t="s">
        <v>422</v>
      </c>
    </row>
    <row r="110" spans="1:3">
      <c r="A110">
        <v>34</v>
      </c>
      <c r="B110" t="s">
        <v>143</v>
      </c>
      <c r="C110" t="s">
        <v>422</v>
      </c>
    </row>
    <row r="111" spans="1:3">
      <c r="A111">
        <v>22</v>
      </c>
      <c r="B111" t="s">
        <v>146</v>
      </c>
      <c r="C111" t="s">
        <v>422</v>
      </c>
    </row>
    <row r="112" spans="1:3">
      <c r="A112">
        <v>38</v>
      </c>
      <c r="B112" t="s">
        <v>14</v>
      </c>
      <c r="C112" t="s">
        <v>422</v>
      </c>
    </row>
    <row r="113" spans="1:3">
      <c r="A113">
        <v>39</v>
      </c>
      <c r="B113" t="s">
        <v>15</v>
      </c>
      <c r="C113" t="s">
        <v>422</v>
      </c>
    </row>
    <row r="114" spans="1:3">
      <c r="A114">
        <v>41</v>
      </c>
      <c r="B114" t="s">
        <v>16</v>
      </c>
      <c r="C114" t="s">
        <v>422</v>
      </c>
    </row>
    <row r="115" spans="1:3">
      <c r="A115">
        <v>29</v>
      </c>
      <c r="B115" t="s">
        <v>8</v>
      </c>
      <c r="C115" t="s">
        <v>422</v>
      </c>
    </row>
    <row r="116" spans="1:3">
      <c r="A116">
        <v>30</v>
      </c>
      <c r="B116" t="s">
        <v>9</v>
      </c>
      <c r="C116" t="s">
        <v>422</v>
      </c>
    </row>
    <row r="117" spans="1:3">
      <c r="A117">
        <v>27</v>
      </c>
      <c r="B117" t="s">
        <v>255</v>
      </c>
      <c r="C117" t="s">
        <v>422</v>
      </c>
    </row>
    <row r="118" spans="1:3">
      <c r="A118">
        <v>28</v>
      </c>
      <c r="B118" t="s">
        <v>7</v>
      </c>
      <c r="C118" t="s">
        <v>422</v>
      </c>
    </row>
    <row r="119" spans="1:3">
      <c r="A119">
        <v>18</v>
      </c>
      <c r="B119" t="s">
        <v>208</v>
      </c>
      <c r="C119" t="s">
        <v>422</v>
      </c>
    </row>
    <row r="120" spans="1:3">
      <c r="A120">
        <v>19</v>
      </c>
      <c r="B120" t="s">
        <v>3</v>
      </c>
      <c r="C120" t="s">
        <v>422</v>
      </c>
    </row>
  </sheetData>
  <autoFilter ref="A1:C120" xr:uid="{C2ED4518-9FDE-4898-876F-8F955EFE8B0C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9FC9-E31B-44B0-A5E0-90930E2CE7AE}">
  <sheetPr codeName="Sheet16"/>
  <dimension ref="A1:B8"/>
  <sheetViews>
    <sheetView workbookViewId="0">
      <selection activeCell="D9" sqref="D9"/>
    </sheetView>
  </sheetViews>
  <sheetFormatPr defaultRowHeight="14.4"/>
  <cols>
    <col min="1" max="1" width="20.33203125" bestFit="1" customWidth="1"/>
    <col min="2" max="2" width="12.6640625" bestFit="1" customWidth="1"/>
  </cols>
  <sheetData>
    <row r="1" spans="1:2">
      <c r="A1" t="s">
        <v>473</v>
      </c>
    </row>
    <row r="2" spans="1:2">
      <c r="A2" s="14" t="s">
        <v>2</v>
      </c>
      <c r="B2" t="s">
        <v>471</v>
      </c>
    </row>
    <row r="3" spans="1:2">
      <c r="A3" s="14" t="s">
        <v>86</v>
      </c>
      <c r="B3" t="s">
        <v>471</v>
      </c>
    </row>
    <row r="4" spans="1:2">
      <c r="A4" s="14" t="s">
        <v>84</v>
      </c>
      <c r="B4" t="s">
        <v>471</v>
      </c>
    </row>
    <row r="5" spans="1:2">
      <c r="A5" s="14" t="s">
        <v>82</v>
      </c>
      <c r="B5" t="s">
        <v>471</v>
      </c>
    </row>
    <row r="6" spans="1:2">
      <c r="A6" s="14" t="s">
        <v>364</v>
      </c>
      <c r="B6" t="s">
        <v>471</v>
      </c>
    </row>
    <row r="7" spans="1:2">
      <c r="A7" s="14" t="s">
        <v>85</v>
      </c>
      <c r="B7" t="s">
        <v>471</v>
      </c>
    </row>
    <row r="8" spans="1:2">
      <c r="A8" s="14" t="s">
        <v>180</v>
      </c>
      <c r="B8" t="s">
        <v>471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D3EC4-BCAB-48C5-8202-375126316E26}">
  <sheetPr codeName="Sheet17"/>
  <dimension ref="A1:B67"/>
  <sheetViews>
    <sheetView topLeftCell="A40" workbookViewId="0">
      <selection activeCell="B2" sqref="B2:B67"/>
    </sheetView>
  </sheetViews>
  <sheetFormatPr defaultRowHeight="14.4"/>
  <cols>
    <col min="1" max="1" width="34.21875" bestFit="1" customWidth="1"/>
  </cols>
  <sheetData>
    <row r="1" spans="1:2">
      <c r="A1" t="s">
        <v>483</v>
      </c>
      <c r="B1" t="s">
        <v>484</v>
      </c>
    </row>
    <row r="2" spans="1:2">
      <c r="A2" s="14" t="s">
        <v>362</v>
      </c>
      <c r="B2" t="s">
        <v>485</v>
      </c>
    </row>
    <row r="3" spans="1:2">
      <c r="A3" s="14" t="s">
        <v>211</v>
      </c>
      <c r="B3" t="s">
        <v>485</v>
      </c>
    </row>
    <row r="4" spans="1:2">
      <c r="A4" s="14" t="s">
        <v>195</v>
      </c>
      <c r="B4" t="s">
        <v>485</v>
      </c>
    </row>
    <row r="5" spans="1:2">
      <c r="A5" s="14" t="s">
        <v>476</v>
      </c>
      <c r="B5" t="s">
        <v>485</v>
      </c>
    </row>
    <row r="6" spans="1:2">
      <c r="A6" s="14" t="s">
        <v>213</v>
      </c>
      <c r="B6" t="s">
        <v>485</v>
      </c>
    </row>
    <row r="7" spans="1:2">
      <c r="A7" s="14" t="s">
        <v>12</v>
      </c>
      <c r="B7" t="s">
        <v>485</v>
      </c>
    </row>
    <row r="8" spans="1:2">
      <c r="A8" s="14" t="s">
        <v>115</v>
      </c>
      <c r="B8" t="s">
        <v>485</v>
      </c>
    </row>
    <row r="9" spans="1:2">
      <c r="A9" s="14" t="s">
        <v>45</v>
      </c>
      <c r="B9" t="s">
        <v>485</v>
      </c>
    </row>
    <row r="10" spans="1:2">
      <c r="A10" s="14" t="s">
        <v>147</v>
      </c>
      <c r="B10" t="s">
        <v>485</v>
      </c>
    </row>
    <row r="11" spans="1:2">
      <c r="A11" s="14" t="s">
        <v>146</v>
      </c>
      <c r="B11" t="s">
        <v>485</v>
      </c>
    </row>
    <row r="12" spans="1:2">
      <c r="A12" s="14" t="s">
        <v>145</v>
      </c>
      <c r="B12" t="s">
        <v>485</v>
      </c>
    </row>
    <row r="13" spans="1:2">
      <c r="A13" s="14" t="s">
        <v>144</v>
      </c>
      <c r="B13" t="s">
        <v>485</v>
      </c>
    </row>
    <row r="14" spans="1:2">
      <c r="A14" s="14" t="s">
        <v>7</v>
      </c>
      <c r="B14" t="s">
        <v>485</v>
      </c>
    </row>
    <row r="15" spans="1:2">
      <c r="A15" s="14" t="s">
        <v>103</v>
      </c>
      <c r="B15" t="s">
        <v>485</v>
      </c>
    </row>
    <row r="16" spans="1:2">
      <c r="A16" s="14" t="s">
        <v>194</v>
      </c>
      <c r="B16" t="s">
        <v>485</v>
      </c>
    </row>
    <row r="17" spans="1:2">
      <c r="A17" s="14" t="s">
        <v>29</v>
      </c>
      <c r="B17" t="s">
        <v>485</v>
      </c>
    </row>
    <row r="18" spans="1:2">
      <c r="A18" s="14" t="s">
        <v>36</v>
      </c>
      <c r="B18" t="s">
        <v>485</v>
      </c>
    </row>
    <row r="19" spans="1:2">
      <c r="A19" s="14" t="s">
        <v>171</v>
      </c>
      <c r="B19" t="s">
        <v>485</v>
      </c>
    </row>
    <row r="20" spans="1:2">
      <c r="A20" s="14" t="s">
        <v>170</v>
      </c>
      <c r="B20" t="s">
        <v>485</v>
      </c>
    </row>
    <row r="21" spans="1:2">
      <c r="A21" s="14" t="s">
        <v>243</v>
      </c>
      <c r="B21" t="s">
        <v>485</v>
      </c>
    </row>
    <row r="22" spans="1:2">
      <c r="A22" s="14" t="s">
        <v>57</v>
      </c>
      <c r="B22" t="s">
        <v>485</v>
      </c>
    </row>
    <row r="23" spans="1:2">
      <c r="A23" s="14" t="s">
        <v>245</v>
      </c>
      <c r="B23" t="s">
        <v>485</v>
      </c>
    </row>
    <row r="24" spans="1:2">
      <c r="A24" s="14" t="s">
        <v>246</v>
      </c>
      <c r="B24" t="s">
        <v>485</v>
      </c>
    </row>
    <row r="25" spans="1:2">
      <c r="A25" s="14" t="s">
        <v>244</v>
      </c>
      <c r="B25" t="s">
        <v>485</v>
      </c>
    </row>
    <row r="26" spans="1:2">
      <c r="A26" s="14" t="s">
        <v>247</v>
      </c>
      <c r="B26" t="s">
        <v>485</v>
      </c>
    </row>
    <row r="27" spans="1:2">
      <c r="A27" s="14" t="s">
        <v>263</v>
      </c>
      <c r="B27" t="s">
        <v>485</v>
      </c>
    </row>
    <row r="28" spans="1:2">
      <c r="A28" s="14" t="s">
        <v>262</v>
      </c>
      <c r="B28" t="s">
        <v>485</v>
      </c>
    </row>
    <row r="29" spans="1:2">
      <c r="A29" s="14" t="s">
        <v>65</v>
      </c>
      <c r="B29" t="s">
        <v>485</v>
      </c>
    </row>
    <row r="30" spans="1:2">
      <c r="A30" s="14" t="s">
        <v>74</v>
      </c>
      <c r="B30" t="s">
        <v>485</v>
      </c>
    </row>
    <row r="31" spans="1:2">
      <c r="A31" s="14" t="s">
        <v>77</v>
      </c>
      <c r="B31" t="s">
        <v>485</v>
      </c>
    </row>
    <row r="32" spans="1:2">
      <c r="A32" s="14" t="s">
        <v>118</v>
      </c>
      <c r="B32" t="s">
        <v>485</v>
      </c>
    </row>
    <row r="33" spans="1:2">
      <c r="A33" s="14" t="s">
        <v>197</v>
      </c>
      <c r="B33" t="s">
        <v>485</v>
      </c>
    </row>
    <row r="34" spans="1:2">
      <c r="A34" s="14" t="s">
        <v>477</v>
      </c>
      <c r="B34" t="s">
        <v>485</v>
      </c>
    </row>
    <row r="35" spans="1:2">
      <c r="A35" s="14" t="s">
        <v>13</v>
      </c>
      <c r="B35" t="s">
        <v>485</v>
      </c>
    </row>
    <row r="36" spans="1:2">
      <c r="A36" s="14" t="s">
        <v>73</v>
      </c>
      <c r="B36" t="s">
        <v>485</v>
      </c>
    </row>
    <row r="37" spans="1:2">
      <c r="A37" s="14" t="s">
        <v>72</v>
      </c>
      <c r="B37" t="s">
        <v>485</v>
      </c>
    </row>
    <row r="38" spans="1:2">
      <c r="A38" s="14" t="s">
        <v>78</v>
      </c>
      <c r="B38" t="s">
        <v>485</v>
      </c>
    </row>
    <row r="39" spans="1:2">
      <c r="A39" s="14" t="s">
        <v>117</v>
      </c>
      <c r="B39" t="s">
        <v>485</v>
      </c>
    </row>
    <row r="40" spans="1:2">
      <c r="A40" s="14" t="s">
        <v>116</v>
      </c>
      <c r="B40" t="s">
        <v>485</v>
      </c>
    </row>
    <row r="41" spans="1:2">
      <c r="A41" s="14" t="s">
        <v>0</v>
      </c>
      <c r="B41" t="s">
        <v>485</v>
      </c>
    </row>
    <row r="42" spans="1:2">
      <c r="A42" s="14" t="s">
        <v>4</v>
      </c>
      <c r="B42" t="s">
        <v>485</v>
      </c>
    </row>
    <row r="43" spans="1:2">
      <c r="A43" s="14" t="s">
        <v>98</v>
      </c>
      <c r="B43" t="s">
        <v>485</v>
      </c>
    </row>
    <row r="44" spans="1:2">
      <c r="A44" s="14" t="s">
        <v>71</v>
      </c>
      <c r="B44" t="s">
        <v>485</v>
      </c>
    </row>
    <row r="45" spans="1:2">
      <c r="A45" s="14" t="s">
        <v>95</v>
      </c>
      <c r="B45" t="s">
        <v>485</v>
      </c>
    </row>
    <row r="46" spans="1:2">
      <c r="A46" s="14" t="s">
        <v>17</v>
      </c>
      <c r="B46" t="s">
        <v>485</v>
      </c>
    </row>
    <row r="47" spans="1:2">
      <c r="A47" s="14" t="s">
        <v>478</v>
      </c>
      <c r="B47" t="s">
        <v>485</v>
      </c>
    </row>
    <row r="48" spans="1:2">
      <c r="A48" s="14" t="s">
        <v>479</v>
      </c>
      <c r="B48" t="s">
        <v>485</v>
      </c>
    </row>
    <row r="49" spans="1:2">
      <c r="A49" s="14" t="s">
        <v>480</v>
      </c>
      <c r="B49" t="s">
        <v>485</v>
      </c>
    </row>
    <row r="50" spans="1:2">
      <c r="A50" s="14" t="s">
        <v>93</v>
      </c>
      <c r="B50" t="s">
        <v>485</v>
      </c>
    </row>
    <row r="51" spans="1:2">
      <c r="A51" s="14" t="s">
        <v>132</v>
      </c>
      <c r="B51" t="s">
        <v>485</v>
      </c>
    </row>
    <row r="52" spans="1:2">
      <c r="A52" s="14" t="s">
        <v>96</v>
      </c>
      <c r="B52" t="s">
        <v>485</v>
      </c>
    </row>
    <row r="53" spans="1:2">
      <c r="A53" s="14" t="s">
        <v>75</v>
      </c>
      <c r="B53" t="s">
        <v>485</v>
      </c>
    </row>
    <row r="54" spans="1:2">
      <c r="A54" s="14" t="s">
        <v>97</v>
      </c>
      <c r="B54" t="s">
        <v>485</v>
      </c>
    </row>
    <row r="55" spans="1:2">
      <c r="A55" s="14" t="s">
        <v>131</v>
      </c>
      <c r="B55" t="s">
        <v>485</v>
      </c>
    </row>
    <row r="56" spans="1:2">
      <c r="A56" s="14" t="s">
        <v>332</v>
      </c>
      <c r="B56" t="s">
        <v>485</v>
      </c>
    </row>
    <row r="57" spans="1:2">
      <c r="A57" s="14" t="s">
        <v>94</v>
      </c>
      <c r="B57" t="s">
        <v>485</v>
      </c>
    </row>
    <row r="58" spans="1:2">
      <c r="A58" s="14" t="s">
        <v>354</v>
      </c>
      <c r="B58" t="s">
        <v>485</v>
      </c>
    </row>
    <row r="59" spans="1:2">
      <c r="A59" s="14" t="s">
        <v>188</v>
      </c>
      <c r="B59" t="s">
        <v>485</v>
      </c>
    </row>
    <row r="60" spans="1:2">
      <c r="A60" s="14" t="s">
        <v>189</v>
      </c>
      <c r="B60" t="s">
        <v>485</v>
      </c>
    </row>
    <row r="61" spans="1:2">
      <c r="A61" s="14" t="s">
        <v>481</v>
      </c>
      <c r="B61" t="s">
        <v>485</v>
      </c>
    </row>
    <row r="62" spans="1:2">
      <c r="A62" s="14" t="s">
        <v>359</v>
      </c>
      <c r="B62" t="s">
        <v>485</v>
      </c>
    </row>
    <row r="63" spans="1:2">
      <c r="A63" s="14" t="s">
        <v>482</v>
      </c>
      <c r="B63" t="s">
        <v>485</v>
      </c>
    </row>
    <row r="64" spans="1:2">
      <c r="A64" s="14" t="s">
        <v>76</v>
      </c>
      <c r="B64" t="s">
        <v>485</v>
      </c>
    </row>
    <row r="65" spans="1:2">
      <c r="A65" s="14" t="s">
        <v>187</v>
      </c>
      <c r="B65" t="s">
        <v>485</v>
      </c>
    </row>
    <row r="66" spans="1:2">
      <c r="A66" s="14" t="s">
        <v>34</v>
      </c>
      <c r="B66" t="s">
        <v>485</v>
      </c>
    </row>
    <row r="67" spans="1:2">
      <c r="A67" s="14" t="s">
        <v>186</v>
      </c>
      <c r="B67" t="s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F56C-7725-4551-8DA4-55CEE28A20B0}">
  <sheetPr codeName="Sheet18"/>
  <dimension ref="A1:AP332"/>
  <sheetViews>
    <sheetView zoomScale="115" zoomScaleNormal="115" workbookViewId="0">
      <pane xSplit="6" topLeftCell="G1" activePane="topRight" state="frozen"/>
      <selection pane="topRight" activeCell="AO154" sqref="AO154"/>
    </sheetView>
  </sheetViews>
  <sheetFormatPr defaultRowHeight="14.4"/>
  <cols>
    <col min="1" max="1" width="19.77734375" customWidth="1"/>
    <col min="2" max="2" width="21.33203125" customWidth="1"/>
    <col min="6" max="6" width="30" customWidth="1"/>
    <col min="16" max="16" width="11.88671875" customWidth="1"/>
    <col min="35" max="35" width="13.6640625" customWidth="1"/>
    <col min="40" max="40" width="14.88671875" customWidth="1"/>
    <col min="41" max="41" width="14.33203125" customWidth="1"/>
    <col min="42" max="42" width="13.44140625" customWidth="1"/>
  </cols>
  <sheetData>
    <row r="1" spans="1:42">
      <c r="A1" t="s">
        <v>293</v>
      </c>
      <c r="B1" t="s">
        <v>374</v>
      </c>
      <c r="E1" t="s">
        <v>393</v>
      </c>
      <c r="F1" t="s">
        <v>292</v>
      </c>
      <c r="G1" t="s">
        <v>427</v>
      </c>
      <c r="H1" t="s">
        <v>470</v>
      </c>
      <c r="I1" t="s">
        <v>471</v>
      </c>
      <c r="J1" t="s">
        <v>472</v>
      </c>
      <c r="K1" t="s">
        <v>486</v>
      </c>
      <c r="L1" t="s">
        <v>294</v>
      </c>
      <c r="M1" t="s">
        <v>434</v>
      </c>
      <c r="N1" t="s">
        <v>296</v>
      </c>
      <c r="O1" t="s">
        <v>297</v>
      </c>
      <c r="P1" t="s">
        <v>433</v>
      </c>
      <c r="Q1" t="s">
        <v>299</v>
      </c>
      <c r="R1" t="s">
        <v>300</v>
      </c>
      <c r="S1" t="s">
        <v>436</v>
      </c>
      <c r="T1" t="s">
        <v>435</v>
      </c>
      <c r="U1" t="s">
        <v>418</v>
      </c>
      <c r="V1" t="s">
        <v>421</v>
      </c>
      <c r="W1" t="s">
        <v>283</v>
      </c>
      <c r="X1" t="s">
        <v>282</v>
      </c>
      <c r="Y1" t="s">
        <v>285</v>
      </c>
      <c r="Z1" t="s">
        <v>286</v>
      </c>
      <c r="AA1" t="s">
        <v>390</v>
      </c>
      <c r="AB1" t="s">
        <v>408</v>
      </c>
      <c r="AC1" t="s">
        <v>288</v>
      </c>
      <c r="AD1" t="s">
        <v>392</v>
      </c>
      <c r="AE1" t="s">
        <v>420</v>
      </c>
      <c r="AF1" t="s">
        <v>429</v>
      </c>
      <c r="AG1" t="s">
        <v>373</v>
      </c>
      <c r="AH1" t="s">
        <v>430</v>
      </c>
      <c r="AI1" t="s">
        <v>377</v>
      </c>
      <c r="AJ1" t="s">
        <v>302</v>
      </c>
      <c r="AK1" t="s">
        <v>432</v>
      </c>
      <c r="AL1" t="s">
        <v>431</v>
      </c>
      <c r="AM1" t="s">
        <v>303</v>
      </c>
      <c r="AN1" t="s">
        <v>489</v>
      </c>
      <c r="AO1" t="s">
        <v>490</v>
      </c>
      <c r="AP1" t="s">
        <v>492</v>
      </c>
    </row>
    <row r="2" spans="1:42">
      <c r="B2" t="s">
        <v>308</v>
      </c>
      <c r="E2">
        <v>254</v>
      </c>
      <c r="F2" t="s">
        <v>332</v>
      </c>
      <c r="G2" t="s">
        <v>419</v>
      </c>
      <c r="H2" t="s">
        <v>419</v>
      </c>
      <c r="I2" t="s">
        <v>419</v>
      </c>
      <c r="J2" t="s">
        <v>485</v>
      </c>
      <c r="L2" t="s">
        <v>419</v>
      </c>
      <c r="M2" t="s">
        <v>419</v>
      </c>
      <c r="N2" t="s">
        <v>419</v>
      </c>
      <c r="O2" t="s">
        <v>419</v>
      </c>
      <c r="P2">
        <v>80</v>
      </c>
      <c r="Q2" t="s">
        <v>419</v>
      </c>
      <c r="S2" t="s">
        <v>419</v>
      </c>
      <c r="T2" t="s">
        <v>419</v>
      </c>
      <c r="W2">
        <v>0.27868997134138129</v>
      </c>
      <c r="X2">
        <v>0.7100184399864371</v>
      </c>
      <c r="Y2">
        <v>0.65492143265224601</v>
      </c>
      <c r="Z2">
        <v>0.71994909263190165</v>
      </c>
      <c r="AA2">
        <v>5.5737994268276261E-2</v>
      </c>
      <c r="AB2">
        <v>5.8524893981690071E-2</v>
      </c>
      <c r="AC2">
        <v>5.4344544411569357E-2</v>
      </c>
      <c r="AD2">
        <v>1.830528628427306E-2</v>
      </c>
      <c r="AE2">
        <v>0.96914437533965336</v>
      </c>
      <c r="AF2">
        <v>2.38279925496881E-2</v>
      </c>
      <c r="AG2" t="s">
        <v>419</v>
      </c>
      <c r="AH2">
        <v>1</v>
      </c>
      <c r="AI2">
        <v>1</v>
      </c>
      <c r="AJ2">
        <v>4.6448328556896883E-4</v>
      </c>
      <c r="AK2" t="s">
        <v>419</v>
      </c>
      <c r="AL2">
        <v>1</v>
      </c>
      <c r="AN2">
        <v>250</v>
      </c>
      <c r="AO2">
        <v>250</v>
      </c>
    </row>
    <row r="3" spans="1:42">
      <c r="A3" t="s">
        <v>309</v>
      </c>
      <c r="E3">
        <v>278</v>
      </c>
      <c r="F3" t="s">
        <v>329</v>
      </c>
      <c r="G3" t="s">
        <v>419</v>
      </c>
      <c r="H3" t="s">
        <v>419</v>
      </c>
      <c r="I3" t="s">
        <v>419</v>
      </c>
      <c r="J3" t="s">
        <v>419</v>
      </c>
      <c r="L3">
        <v>61900</v>
      </c>
      <c r="M3" t="s">
        <v>419</v>
      </c>
      <c r="N3" t="s">
        <v>419</v>
      </c>
      <c r="O3" t="s">
        <v>419</v>
      </c>
      <c r="P3" t="s">
        <v>491</v>
      </c>
      <c r="Q3" t="s">
        <v>419</v>
      </c>
      <c r="S3" t="s">
        <v>419</v>
      </c>
      <c r="T3" t="s">
        <v>419</v>
      </c>
      <c r="W3">
        <v>0.83606991402414399</v>
      </c>
      <c r="X3">
        <v>2.1300553199593115</v>
      </c>
      <c r="Y3">
        <v>1.9647642979567381</v>
      </c>
      <c r="Z3">
        <v>2.1598472778957052</v>
      </c>
      <c r="AA3">
        <v>0.16721398280482877</v>
      </c>
      <c r="AB3">
        <v>0.17557468194507023</v>
      </c>
      <c r="AC3">
        <v>0.16303363323470804</v>
      </c>
      <c r="AD3">
        <v>5.4915858852819188E-2</v>
      </c>
      <c r="AE3">
        <v>2.9074331260189603</v>
      </c>
      <c r="AF3">
        <v>7.1483977649064306E-2</v>
      </c>
      <c r="AG3">
        <v>3</v>
      </c>
      <c r="AH3" t="s">
        <v>419</v>
      </c>
      <c r="AI3">
        <v>3</v>
      </c>
      <c r="AJ3">
        <v>1.3934498567069065E-3</v>
      </c>
      <c r="AK3" t="s">
        <v>419</v>
      </c>
      <c r="AL3">
        <v>3</v>
      </c>
      <c r="AN3">
        <v>350</v>
      </c>
      <c r="AO3">
        <v>350</v>
      </c>
    </row>
    <row r="4" spans="1:42">
      <c r="B4" t="s">
        <v>308</v>
      </c>
      <c r="E4">
        <v>358</v>
      </c>
      <c r="F4" t="s">
        <v>359</v>
      </c>
      <c r="G4" t="s">
        <v>419</v>
      </c>
      <c r="H4" t="s">
        <v>419</v>
      </c>
      <c r="I4" t="s">
        <v>419</v>
      </c>
      <c r="J4" t="s">
        <v>485</v>
      </c>
      <c r="L4" t="s">
        <v>419</v>
      </c>
      <c r="M4" t="s">
        <v>419</v>
      </c>
      <c r="N4" t="s">
        <v>419</v>
      </c>
      <c r="O4" t="s">
        <v>419</v>
      </c>
      <c r="P4">
        <v>145</v>
      </c>
      <c r="Q4" t="s">
        <v>419</v>
      </c>
      <c r="S4" t="s">
        <v>419</v>
      </c>
      <c r="T4" t="s">
        <v>419</v>
      </c>
      <c r="W4">
        <v>0.55737994268276259</v>
      </c>
      <c r="X4">
        <v>1.4200368799728742</v>
      </c>
      <c r="Y4">
        <v>1.309842865304492</v>
      </c>
      <c r="Z4">
        <v>1.4398981852638033</v>
      </c>
      <c r="AA4">
        <v>0.11147598853655252</v>
      </c>
      <c r="AB4">
        <v>0.11704978796338014</v>
      </c>
      <c r="AC4">
        <v>0.10868908882313871</v>
      </c>
      <c r="AD4">
        <v>3.6610572568546121E-2</v>
      </c>
      <c r="AE4">
        <v>1.9382887506793067</v>
      </c>
      <c r="AF4">
        <v>4.76559850993762E-2</v>
      </c>
      <c r="AG4" t="s">
        <v>419</v>
      </c>
      <c r="AH4">
        <v>2</v>
      </c>
      <c r="AI4">
        <v>2</v>
      </c>
      <c r="AJ4">
        <v>9.2896657113793765E-4</v>
      </c>
      <c r="AK4" t="s">
        <v>419</v>
      </c>
      <c r="AL4">
        <v>2</v>
      </c>
      <c r="AN4">
        <v>450</v>
      </c>
      <c r="AO4">
        <v>450</v>
      </c>
    </row>
    <row r="5" spans="1:42">
      <c r="A5" t="s">
        <v>54</v>
      </c>
      <c r="B5" t="s">
        <v>374</v>
      </c>
      <c r="C5">
        <v>119</v>
      </c>
      <c r="D5">
        <v>96</v>
      </c>
      <c r="E5">
        <v>333</v>
      </c>
      <c r="F5" t="s">
        <v>234</v>
      </c>
      <c r="G5" t="s">
        <v>419</v>
      </c>
      <c r="H5" t="s">
        <v>419</v>
      </c>
      <c r="I5" t="s">
        <v>419</v>
      </c>
      <c r="J5" t="s">
        <v>419</v>
      </c>
      <c r="L5" t="s">
        <v>419</v>
      </c>
      <c r="M5" t="s">
        <v>419</v>
      </c>
      <c r="N5" t="s">
        <v>419</v>
      </c>
      <c r="O5" t="s">
        <v>419</v>
      </c>
      <c r="P5">
        <v>280</v>
      </c>
      <c r="Q5" t="s">
        <v>419</v>
      </c>
      <c r="S5" t="s">
        <v>419</v>
      </c>
      <c r="T5" t="s">
        <v>419</v>
      </c>
      <c r="W5">
        <v>1.1147598853655252</v>
      </c>
      <c r="X5">
        <v>2.8400737599457484</v>
      </c>
      <c r="Y5">
        <v>2.619685730608984</v>
      </c>
      <c r="Z5">
        <v>2.8797963705276066</v>
      </c>
      <c r="AA5">
        <v>0.22295197707310505</v>
      </c>
      <c r="AB5">
        <v>0.23409957592676028</v>
      </c>
      <c r="AC5">
        <v>0.21737817764627743</v>
      </c>
      <c r="AD5">
        <v>7.3221145137092242E-2</v>
      </c>
      <c r="AE5">
        <v>3.8765775013586135</v>
      </c>
      <c r="AF5">
        <v>9.5311970198752399E-2</v>
      </c>
      <c r="AG5" t="s">
        <v>419</v>
      </c>
      <c r="AH5">
        <v>4</v>
      </c>
      <c r="AI5">
        <v>4</v>
      </c>
      <c r="AJ5">
        <v>1.8579331422758753E-3</v>
      </c>
      <c r="AK5" t="s">
        <v>419</v>
      </c>
      <c r="AL5">
        <v>4</v>
      </c>
      <c r="AM5">
        <v>353.11229355939736</v>
      </c>
      <c r="AN5">
        <v>900</v>
      </c>
      <c r="AO5">
        <v>546.88770644060264</v>
      </c>
    </row>
    <row r="6" spans="1:42">
      <c r="B6" t="s">
        <v>374</v>
      </c>
      <c r="D6">
        <v>51</v>
      </c>
      <c r="E6">
        <v>356</v>
      </c>
      <c r="F6" t="s">
        <v>230</v>
      </c>
      <c r="G6" t="s">
        <v>419</v>
      </c>
      <c r="H6" t="s">
        <v>419</v>
      </c>
      <c r="I6" t="s">
        <v>419</v>
      </c>
      <c r="J6" t="s">
        <v>419</v>
      </c>
      <c r="L6" t="s">
        <v>419</v>
      </c>
      <c r="M6" t="s">
        <v>419</v>
      </c>
      <c r="N6" t="s">
        <v>419</v>
      </c>
      <c r="O6" t="s">
        <v>419</v>
      </c>
      <c r="P6">
        <v>420</v>
      </c>
      <c r="Q6" t="s">
        <v>419</v>
      </c>
      <c r="S6" t="s">
        <v>419</v>
      </c>
      <c r="T6" t="s">
        <v>419</v>
      </c>
      <c r="W6">
        <v>1.3934498567069065</v>
      </c>
      <c r="X6">
        <v>3.5500921999321857</v>
      </c>
      <c r="Y6">
        <v>3.2746071632612304</v>
      </c>
      <c r="Z6">
        <v>3.5997454631595081</v>
      </c>
      <c r="AA6">
        <v>0.27868997134138129</v>
      </c>
      <c r="AB6">
        <v>0.29262446990845037</v>
      </c>
      <c r="AC6">
        <v>0.27172272205784676</v>
      </c>
      <c r="AD6">
        <v>9.1526431421365309E-2</v>
      </c>
      <c r="AE6">
        <v>4.845721876698267</v>
      </c>
      <c r="AF6">
        <v>0.11913996274844051</v>
      </c>
      <c r="AG6" t="s">
        <v>419</v>
      </c>
      <c r="AH6">
        <v>5</v>
      </c>
      <c r="AI6">
        <v>5</v>
      </c>
      <c r="AJ6">
        <v>2.3224164278448441E-3</v>
      </c>
      <c r="AK6" t="s">
        <v>419</v>
      </c>
      <c r="AL6">
        <v>5</v>
      </c>
      <c r="AM6">
        <v>460.58021879616496</v>
      </c>
      <c r="AN6">
        <v>1125</v>
      </c>
      <c r="AO6">
        <v>664.4197812038351</v>
      </c>
    </row>
    <row r="7" spans="1:42">
      <c r="B7" t="s">
        <v>374</v>
      </c>
      <c r="D7">
        <v>95</v>
      </c>
      <c r="E7">
        <v>335</v>
      </c>
      <c r="F7" t="s">
        <v>130</v>
      </c>
      <c r="G7" t="s">
        <v>419</v>
      </c>
      <c r="H7" t="s">
        <v>419</v>
      </c>
      <c r="I7" t="s">
        <v>419</v>
      </c>
      <c r="J7" t="s">
        <v>419</v>
      </c>
      <c r="L7" t="s">
        <v>419</v>
      </c>
      <c r="M7" t="s">
        <v>419</v>
      </c>
      <c r="N7" t="s">
        <v>419</v>
      </c>
      <c r="O7" t="s">
        <v>419</v>
      </c>
      <c r="P7">
        <v>675</v>
      </c>
      <c r="Q7" t="s">
        <v>419</v>
      </c>
      <c r="S7" t="s">
        <v>419</v>
      </c>
      <c r="T7" t="s">
        <v>419</v>
      </c>
      <c r="W7">
        <v>2.2295197707310503</v>
      </c>
      <c r="X7">
        <v>5.6801475198914968</v>
      </c>
      <c r="Y7">
        <v>5.239371461217968</v>
      </c>
      <c r="Z7">
        <v>5.7595927410552132</v>
      </c>
      <c r="AA7">
        <v>0.44590395414621009</v>
      </c>
      <c r="AB7">
        <v>0.46819915185352057</v>
      </c>
      <c r="AC7">
        <v>0.43475635529255485</v>
      </c>
      <c r="AD7">
        <v>0.14644229027418448</v>
      </c>
      <c r="AE7">
        <v>7.7531550027172269</v>
      </c>
      <c r="AF7">
        <v>0.1906239403975048</v>
      </c>
      <c r="AG7" t="s">
        <v>419</v>
      </c>
      <c r="AH7">
        <v>8</v>
      </c>
      <c r="AI7">
        <v>8</v>
      </c>
      <c r="AJ7">
        <v>3.7158662845517506E-3</v>
      </c>
      <c r="AK7" t="s">
        <v>419</v>
      </c>
      <c r="AL7">
        <v>9.5</v>
      </c>
      <c r="AM7">
        <v>803.75232325072875</v>
      </c>
      <c r="AN7">
        <v>1850</v>
      </c>
      <c r="AO7">
        <v>1046.2476767492712</v>
      </c>
    </row>
    <row r="8" spans="1:42">
      <c r="B8" t="s">
        <v>374</v>
      </c>
      <c r="D8">
        <v>69</v>
      </c>
      <c r="E8">
        <v>170</v>
      </c>
      <c r="F8" t="s">
        <v>144</v>
      </c>
      <c r="G8" t="s">
        <v>422</v>
      </c>
      <c r="H8" t="s">
        <v>419</v>
      </c>
      <c r="I8" t="s">
        <v>419</v>
      </c>
      <c r="J8" t="s">
        <v>485</v>
      </c>
      <c r="L8" t="s">
        <v>419</v>
      </c>
      <c r="M8" t="s">
        <v>419</v>
      </c>
      <c r="N8" t="s">
        <v>419</v>
      </c>
      <c r="O8" t="s">
        <v>419</v>
      </c>
      <c r="P8">
        <v>140</v>
      </c>
      <c r="Q8" t="s">
        <v>419</v>
      </c>
      <c r="S8" t="s">
        <v>419</v>
      </c>
      <c r="T8" t="s">
        <v>419</v>
      </c>
      <c r="W8">
        <v>1.672139828048288</v>
      </c>
      <c r="X8">
        <v>4.260110639918623</v>
      </c>
      <c r="Y8">
        <v>3.9295285959134763</v>
      </c>
      <c r="Z8">
        <v>4.3196945557914104</v>
      </c>
      <c r="AA8">
        <v>0.33442796560965754</v>
      </c>
      <c r="AB8">
        <v>0.35114936389014045</v>
      </c>
      <c r="AC8">
        <v>0.32606726646941608</v>
      </c>
      <c r="AD8">
        <v>0.10983171770563838</v>
      </c>
      <c r="AE8">
        <v>5.8148662520379206</v>
      </c>
      <c r="AF8">
        <v>0.14296795529812861</v>
      </c>
      <c r="AG8">
        <v>4</v>
      </c>
      <c r="AH8">
        <v>2</v>
      </c>
      <c r="AI8">
        <v>6</v>
      </c>
      <c r="AJ8">
        <v>2.7868997134138131E-3</v>
      </c>
      <c r="AK8">
        <v>5.5829014338751853E-3</v>
      </c>
      <c r="AL8">
        <v>6</v>
      </c>
      <c r="AM8">
        <v>249.20940178861795</v>
      </c>
      <c r="AN8">
        <v>1425</v>
      </c>
      <c r="AO8">
        <v>1175.7905982113821</v>
      </c>
    </row>
    <row r="9" spans="1:42">
      <c r="B9" t="s">
        <v>374</v>
      </c>
      <c r="D9">
        <v>51</v>
      </c>
      <c r="E9">
        <v>357</v>
      </c>
      <c r="F9" t="s">
        <v>231</v>
      </c>
      <c r="G9" t="s">
        <v>419</v>
      </c>
      <c r="H9" t="s">
        <v>419</v>
      </c>
      <c r="I9" t="s">
        <v>419</v>
      </c>
      <c r="J9" t="s">
        <v>419</v>
      </c>
      <c r="L9" t="s">
        <v>419</v>
      </c>
      <c r="M9" t="s">
        <v>419</v>
      </c>
      <c r="N9" t="s">
        <v>419</v>
      </c>
      <c r="O9" t="s">
        <v>419</v>
      </c>
      <c r="P9">
        <v>375</v>
      </c>
      <c r="Q9" t="s">
        <v>419</v>
      </c>
      <c r="S9" t="s">
        <v>419</v>
      </c>
      <c r="T9" t="s">
        <v>419</v>
      </c>
      <c r="W9">
        <v>2.2295197707310503</v>
      </c>
      <c r="X9">
        <v>5.6801475198914968</v>
      </c>
      <c r="Y9">
        <v>5.239371461217968</v>
      </c>
      <c r="Z9">
        <v>5.7595927410552132</v>
      </c>
      <c r="AA9">
        <v>0.44590395414621009</v>
      </c>
      <c r="AB9">
        <v>0.46819915185352057</v>
      </c>
      <c r="AC9">
        <v>0.43475635529255485</v>
      </c>
      <c r="AD9">
        <v>0.14644229027418448</v>
      </c>
      <c r="AE9">
        <v>7.7531550027172269</v>
      </c>
      <c r="AF9">
        <v>0.1906239403975048</v>
      </c>
      <c r="AG9">
        <v>3</v>
      </c>
      <c r="AH9">
        <v>5</v>
      </c>
      <c r="AI9">
        <v>8</v>
      </c>
      <c r="AJ9">
        <v>3.7158662845517506E-3</v>
      </c>
      <c r="AK9" t="s">
        <v>419</v>
      </c>
      <c r="AL9">
        <v>8</v>
      </c>
      <c r="AM9">
        <v>439.92835007386384</v>
      </c>
      <c r="AN9">
        <v>1777.5</v>
      </c>
      <c r="AO9">
        <v>1337.5716499261362</v>
      </c>
    </row>
    <row r="10" spans="1:42">
      <c r="B10" t="s">
        <v>374</v>
      </c>
      <c r="D10">
        <v>79</v>
      </c>
      <c r="E10">
        <v>355</v>
      </c>
      <c r="F10" t="s">
        <v>168</v>
      </c>
      <c r="G10" t="s">
        <v>419</v>
      </c>
      <c r="H10" t="s">
        <v>419</v>
      </c>
      <c r="I10" t="s">
        <v>419</v>
      </c>
      <c r="J10" t="s">
        <v>419</v>
      </c>
      <c r="L10" t="s">
        <v>419</v>
      </c>
      <c r="M10" t="s">
        <v>419</v>
      </c>
      <c r="N10" t="s">
        <v>419</v>
      </c>
      <c r="O10" t="s">
        <v>419</v>
      </c>
      <c r="P10">
        <v>1090</v>
      </c>
      <c r="Q10" t="s">
        <v>419</v>
      </c>
      <c r="S10" t="s">
        <v>419</v>
      </c>
      <c r="T10" t="s">
        <v>419</v>
      </c>
      <c r="W10">
        <v>4.1803495701207192</v>
      </c>
      <c r="X10">
        <v>10.650276599796557</v>
      </c>
      <c r="Y10">
        <v>9.8238214897836897</v>
      </c>
      <c r="Z10">
        <v>10.799236389478525</v>
      </c>
      <c r="AA10">
        <v>0.83606991402414377</v>
      </c>
      <c r="AB10">
        <v>0.87787340972535111</v>
      </c>
      <c r="AC10">
        <v>0.81516816617354027</v>
      </c>
      <c r="AD10">
        <v>0.27457929426409589</v>
      </c>
      <c r="AE10">
        <v>14.537165630094801</v>
      </c>
      <c r="AF10">
        <v>0.3574198882453215</v>
      </c>
      <c r="AG10">
        <v>1</v>
      </c>
      <c r="AH10">
        <v>14</v>
      </c>
      <c r="AI10">
        <v>15</v>
      </c>
      <c r="AJ10">
        <v>6.9672492835345318E-3</v>
      </c>
      <c r="AK10" t="s">
        <v>419</v>
      </c>
      <c r="AL10">
        <v>17.5</v>
      </c>
      <c r="AM10">
        <v>1379.0554394794026</v>
      </c>
      <c r="AN10">
        <v>3481.25</v>
      </c>
      <c r="AO10">
        <v>2102.1945605205974</v>
      </c>
    </row>
    <row r="11" spans="1:42">
      <c r="B11" t="s">
        <v>374</v>
      </c>
      <c r="D11">
        <v>84</v>
      </c>
      <c r="E11">
        <v>210</v>
      </c>
      <c r="F11" t="s">
        <v>88</v>
      </c>
      <c r="G11" t="s">
        <v>422</v>
      </c>
      <c r="H11" t="s">
        <v>419</v>
      </c>
      <c r="I11" t="s">
        <v>419</v>
      </c>
      <c r="J11" t="s">
        <v>419</v>
      </c>
      <c r="L11" t="s">
        <v>419</v>
      </c>
      <c r="M11" t="s">
        <v>419</v>
      </c>
      <c r="N11" t="s">
        <v>419</v>
      </c>
      <c r="O11" t="s">
        <v>419</v>
      </c>
      <c r="P11">
        <v>1045</v>
      </c>
      <c r="Q11" t="s">
        <v>419</v>
      </c>
      <c r="S11" t="s">
        <v>419</v>
      </c>
      <c r="T11" t="s">
        <v>419</v>
      </c>
      <c r="W11">
        <v>4.4590395414621007</v>
      </c>
      <c r="X11">
        <v>11.360295039782994</v>
      </c>
      <c r="Y11">
        <v>10.478742922435936</v>
      </c>
      <c r="Z11">
        <v>11.519185482110426</v>
      </c>
      <c r="AA11">
        <v>0.89180790829242018</v>
      </c>
      <c r="AB11">
        <v>0.93639830370704114</v>
      </c>
      <c r="AC11">
        <v>0.8695127105851097</v>
      </c>
      <c r="AD11">
        <v>0.29288458054836897</v>
      </c>
      <c r="AE11">
        <v>15.506310005434454</v>
      </c>
      <c r="AF11">
        <v>0.3812478807950096</v>
      </c>
      <c r="AG11">
        <v>2</v>
      </c>
      <c r="AH11">
        <v>14</v>
      </c>
      <c r="AI11">
        <v>16</v>
      </c>
      <c r="AJ11">
        <v>7.4317325691035012E-3</v>
      </c>
      <c r="AK11">
        <v>1.4887737157000494E-2</v>
      </c>
      <c r="AL11">
        <v>16</v>
      </c>
      <c r="AM11">
        <v>1638.5016502467756</v>
      </c>
      <c r="AN11">
        <v>3975</v>
      </c>
      <c r="AO11">
        <v>2336.4983497532244</v>
      </c>
    </row>
    <row r="12" spans="1:42">
      <c r="B12" t="s">
        <v>374</v>
      </c>
      <c r="D12">
        <v>79</v>
      </c>
      <c r="E12">
        <v>354</v>
      </c>
      <c r="F12" t="s">
        <v>167</v>
      </c>
      <c r="G12" t="s">
        <v>419</v>
      </c>
      <c r="H12" t="s">
        <v>419</v>
      </c>
      <c r="I12" t="s">
        <v>419</v>
      </c>
      <c r="J12" t="s">
        <v>419</v>
      </c>
      <c r="L12" t="s">
        <v>419</v>
      </c>
      <c r="M12" t="s">
        <v>419</v>
      </c>
      <c r="N12" t="s">
        <v>419</v>
      </c>
      <c r="O12" t="s">
        <v>419</v>
      </c>
      <c r="P12">
        <v>1090</v>
      </c>
      <c r="Q12" t="s">
        <v>419</v>
      </c>
      <c r="S12" t="s">
        <v>419</v>
      </c>
      <c r="T12" t="s">
        <v>419</v>
      </c>
      <c r="W12">
        <v>5.0164194841448637</v>
      </c>
      <c r="X12">
        <v>12.78033191975587</v>
      </c>
      <c r="Y12">
        <v>11.788585787740429</v>
      </c>
      <c r="Z12">
        <v>12.95908366737423</v>
      </c>
      <c r="AA12">
        <v>1.0032838968289726</v>
      </c>
      <c r="AB12">
        <v>1.0534480916704212</v>
      </c>
      <c r="AC12">
        <v>0.97820179940824847</v>
      </c>
      <c r="AD12">
        <v>0.32949515311691513</v>
      </c>
      <c r="AE12">
        <v>17.444598756113763</v>
      </c>
      <c r="AF12">
        <v>0.42890386589438584</v>
      </c>
      <c r="AG12">
        <v>4</v>
      </c>
      <c r="AH12">
        <v>14</v>
      </c>
      <c r="AI12">
        <v>18</v>
      </c>
      <c r="AJ12">
        <v>8.3606991402414392E-3</v>
      </c>
      <c r="AK12" t="s">
        <v>419</v>
      </c>
      <c r="AL12">
        <v>25.5</v>
      </c>
      <c r="AM12">
        <v>1436.8665273752829</v>
      </c>
      <c r="AN12">
        <v>4477.5</v>
      </c>
      <c r="AO12">
        <v>3040.6334726247169</v>
      </c>
    </row>
    <row r="13" spans="1:42">
      <c r="B13" t="s">
        <v>374</v>
      </c>
      <c r="D13">
        <v>58</v>
      </c>
      <c r="E13">
        <v>350</v>
      </c>
      <c r="F13" t="s">
        <v>142</v>
      </c>
      <c r="G13" t="s">
        <v>419</v>
      </c>
      <c r="H13" t="s">
        <v>419</v>
      </c>
      <c r="I13" t="s">
        <v>419</v>
      </c>
      <c r="J13" t="s">
        <v>419</v>
      </c>
      <c r="L13" t="s">
        <v>419</v>
      </c>
      <c r="M13" t="s">
        <v>419</v>
      </c>
      <c r="N13" t="s">
        <v>419</v>
      </c>
      <c r="O13" t="s">
        <v>419</v>
      </c>
      <c r="P13">
        <v>525</v>
      </c>
      <c r="Q13" t="s">
        <v>419</v>
      </c>
      <c r="S13" t="s">
        <v>419</v>
      </c>
      <c r="T13" t="s">
        <v>419</v>
      </c>
      <c r="W13">
        <v>4.7377295128034822</v>
      </c>
      <c r="X13">
        <v>12.070313479769432</v>
      </c>
      <c r="Y13">
        <v>11.133664355088182</v>
      </c>
      <c r="Z13">
        <v>12.23913457474233</v>
      </c>
      <c r="AA13">
        <v>0.94754590256069637</v>
      </c>
      <c r="AB13">
        <v>0.99492319768873116</v>
      </c>
      <c r="AC13">
        <v>0.92385725499667903</v>
      </c>
      <c r="AD13">
        <v>0.31118986683264205</v>
      </c>
      <c r="AE13">
        <v>16.47545438077411</v>
      </c>
      <c r="AF13">
        <v>0.40507587334469769</v>
      </c>
      <c r="AG13">
        <v>4</v>
      </c>
      <c r="AH13">
        <v>13</v>
      </c>
      <c r="AI13">
        <v>17</v>
      </c>
      <c r="AJ13">
        <v>7.8962158546724698E-3</v>
      </c>
      <c r="AK13" t="s">
        <v>419</v>
      </c>
      <c r="AL13">
        <v>17</v>
      </c>
      <c r="AM13">
        <v>857.29753957775392</v>
      </c>
      <c r="AN13">
        <v>4000</v>
      </c>
      <c r="AO13">
        <v>3142.7024604222461</v>
      </c>
    </row>
    <row r="14" spans="1:42">
      <c r="B14" t="s">
        <v>374</v>
      </c>
      <c r="D14">
        <v>85</v>
      </c>
      <c r="E14">
        <v>315</v>
      </c>
      <c r="F14" t="s">
        <v>132</v>
      </c>
      <c r="G14" t="s">
        <v>419</v>
      </c>
      <c r="H14" t="s">
        <v>419</v>
      </c>
      <c r="I14" t="s">
        <v>419</v>
      </c>
      <c r="J14" t="s">
        <v>485</v>
      </c>
      <c r="L14" t="s">
        <v>419</v>
      </c>
      <c r="M14" t="s">
        <v>419</v>
      </c>
      <c r="N14" t="s">
        <v>419</v>
      </c>
      <c r="O14" t="s">
        <v>419</v>
      </c>
      <c r="P14">
        <v>1520</v>
      </c>
      <c r="Q14" t="s">
        <v>419</v>
      </c>
      <c r="S14" t="s">
        <v>419</v>
      </c>
      <c r="T14" t="s">
        <v>419</v>
      </c>
      <c r="W14">
        <v>8.3606991402414383</v>
      </c>
      <c r="X14">
        <v>21.300553199593114</v>
      </c>
      <c r="Y14">
        <v>19.647642979567379</v>
      </c>
      <c r="Z14">
        <v>21.598472778957049</v>
      </c>
      <c r="AA14">
        <v>1.6721398280482875</v>
      </c>
      <c r="AB14">
        <v>1.7557468194507022</v>
      </c>
      <c r="AC14">
        <v>1.6303363323470805</v>
      </c>
      <c r="AD14">
        <v>0.54915858852819177</v>
      </c>
      <c r="AE14">
        <v>29.074331260189602</v>
      </c>
      <c r="AF14">
        <v>0.71483977649064301</v>
      </c>
      <c r="AG14">
        <v>8</v>
      </c>
      <c r="AH14">
        <v>22</v>
      </c>
      <c r="AI14">
        <v>30</v>
      </c>
      <c r="AJ14">
        <v>1.3934498567069064E-2</v>
      </c>
      <c r="AK14" t="s">
        <v>419</v>
      </c>
      <c r="AL14">
        <v>30</v>
      </c>
      <c r="AM14">
        <v>3902.8944166101219</v>
      </c>
      <c r="AN14">
        <v>7145</v>
      </c>
      <c r="AO14">
        <v>3242.1055833898781</v>
      </c>
    </row>
    <row r="15" spans="1:42">
      <c r="B15" t="s">
        <v>374</v>
      </c>
      <c r="D15">
        <v>49</v>
      </c>
      <c r="E15">
        <v>337</v>
      </c>
      <c r="F15" t="s">
        <v>176</v>
      </c>
      <c r="G15" t="s">
        <v>419</v>
      </c>
      <c r="H15" t="s">
        <v>419</v>
      </c>
      <c r="I15" t="s">
        <v>419</v>
      </c>
      <c r="J15" t="s">
        <v>419</v>
      </c>
      <c r="L15" t="s">
        <v>419</v>
      </c>
      <c r="M15" t="s">
        <v>419</v>
      </c>
      <c r="N15" t="s">
        <v>419</v>
      </c>
      <c r="O15" t="s">
        <v>419</v>
      </c>
      <c r="P15">
        <v>1140</v>
      </c>
      <c r="Q15" t="s">
        <v>419</v>
      </c>
      <c r="S15" t="s">
        <v>419</v>
      </c>
      <c r="T15" t="s">
        <v>419</v>
      </c>
      <c r="W15">
        <v>6.131179369510388</v>
      </c>
      <c r="X15">
        <v>15.620405679701616</v>
      </c>
      <c r="Y15">
        <v>14.408271518349411</v>
      </c>
      <c r="Z15">
        <v>15.838880037901836</v>
      </c>
      <c r="AA15">
        <v>1.2262358739020776</v>
      </c>
      <c r="AB15">
        <v>1.2875476675971813</v>
      </c>
      <c r="AC15">
        <v>1.1955799770545257</v>
      </c>
      <c r="AD15">
        <v>0.40271629825400729</v>
      </c>
      <c r="AE15">
        <v>21.321176257472374</v>
      </c>
      <c r="AF15">
        <v>0.52421583609313815</v>
      </c>
      <c r="AG15">
        <v>5</v>
      </c>
      <c r="AH15">
        <v>17</v>
      </c>
      <c r="AI15">
        <v>22</v>
      </c>
      <c r="AJ15">
        <v>1.0218632282517313E-2</v>
      </c>
      <c r="AK15" t="s">
        <v>419</v>
      </c>
      <c r="AL15">
        <v>22</v>
      </c>
      <c r="AM15">
        <v>1575.7637607343759</v>
      </c>
      <c r="AN15">
        <v>4882.5</v>
      </c>
      <c r="AO15">
        <v>3306.7362392656241</v>
      </c>
    </row>
    <row r="16" spans="1:42">
      <c r="B16" t="s">
        <v>374</v>
      </c>
      <c r="D16">
        <v>84</v>
      </c>
      <c r="E16">
        <v>338</v>
      </c>
      <c r="F16" t="s">
        <v>90</v>
      </c>
      <c r="G16" t="s">
        <v>419</v>
      </c>
      <c r="H16" t="s">
        <v>419</v>
      </c>
      <c r="I16" t="s">
        <v>419</v>
      </c>
      <c r="J16" t="s">
        <v>419</v>
      </c>
      <c r="L16" t="s">
        <v>419</v>
      </c>
      <c r="M16" t="s">
        <v>419</v>
      </c>
      <c r="N16" t="s">
        <v>419</v>
      </c>
      <c r="O16" t="s">
        <v>419</v>
      </c>
      <c r="P16">
        <v>1900</v>
      </c>
      <c r="Q16" t="s">
        <v>419</v>
      </c>
      <c r="S16" t="s">
        <v>419</v>
      </c>
      <c r="T16" t="s">
        <v>419</v>
      </c>
      <c r="W16">
        <v>8.3606991402414383</v>
      </c>
      <c r="X16">
        <v>21.300553199593114</v>
      </c>
      <c r="Y16">
        <v>19.647642979567379</v>
      </c>
      <c r="Z16">
        <v>21.598472778957049</v>
      </c>
      <c r="AA16">
        <v>1.6721398280482875</v>
      </c>
      <c r="AB16">
        <v>1.7557468194507022</v>
      </c>
      <c r="AC16">
        <v>1.6303363323470805</v>
      </c>
      <c r="AD16">
        <v>0.54915858852819177</v>
      </c>
      <c r="AE16">
        <v>29.074331260189602</v>
      </c>
      <c r="AF16">
        <v>0.71483977649064301</v>
      </c>
      <c r="AG16">
        <v>4</v>
      </c>
      <c r="AH16">
        <v>26</v>
      </c>
      <c r="AI16">
        <v>30</v>
      </c>
      <c r="AJ16">
        <v>1.3934498567069064E-2</v>
      </c>
      <c r="AK16" t="s">
        <v>419</v>
      </c>
      <c r="AL16">
        <v>30</v>
      </c>
      <c r="AM16">
        <v>3012.8155942127046</v>
      </c>
      <c r="AN16">
        <v>6555</v>
      </c>
      <c r="AO16">
        <v>3542.1844057872954</v>
      </c>
    </row>
    <row r="17" spans="1:41">
      <c r="B17" t="s">
        <v>374</v>
      </c>
      <c r="D17">
        <v>79</v>
      </c>
      <c r="E17">
        <v>336</v>
      </c>
      <c r="F17" t="s">
        <v>166</v>
      </c>
      <c r="G17" t="s">
        <v>419</v>
      </c>
      <c r="H17" t="s">
        <v>419</v>
      </c>
      <c r="I17" t="s">
        <v>419</v>
      </c>
      <c r="J17" t="s">
        <v>419</v>
      </c>
      <c r="L17" t="s">
        <v>419</v>
      </c>
      <c r="M17" t="s">
        <v>419</v>
      </c>
      <c r="N17" t="s">
        <v>419</v>
      </c>
      <c r="O17" t="s">
        <v>419</v>
      </c>
      <c r="P17">
        <v>2000</v>
      </c>
      <c r="Q17" t="s">
        <v>419</v>
      </c>
      <c r="S17" t="s">
        <v>419</v>
      </c>
      <c r="T17" t="s">
        <v>419</v>
      </c>
      <c r="W17">
        <v>6.9672492835345317</v>
      </c>
      <c r="X17">
        <v>17.750460999660927</v>
      </c>
      <c r="Y17">
        <v>16.37303581630615</v>
      </c>
      <c r="Z17">
        <v>17.998727315797542</v>
      </c>
      <c r="AA17">
        <v>1.3934498567069065</v>
      </c>
      <c r="AB17">
        <v>1.4631223495422518</v>
      </c>
      <c r="AC17">
        <v>1.3586136102892337</v>
      </c>
      <c r="AD17">
        <v>0.45763215710682653</v>
      </c>
      <c r="AE17">
        <v>24.228609383491335</v>
      </c>
      <c r="AF17">
        <v>0.59569981374220249</v>
      </c>
      <c r="AG17" t="s">
        <v>419</v>
      </c>
      <c r="AH17">
        <v>25</v>
      </c>
      <c r="AI17">
        <v>25</v>
      </c>
      <c r="AJ17">
        <v>1.161208213922422E-2</v>
      </c>
      <c r="AK17" t="s">
        <v>419</v>
      </c>
      <c r="AL17">
        <v>25</v>
      </c>
      <c r="AM17">
        <v>2481.7590657990045</v>
      </c>
      <c r="AN17">
        <v>6025</v>
      </c>
      <c r="AO17">
        <v>3543.2409342009955</v>
      </c>
    </row>
    <row r="18" spans="1:41">
      <c r="B18" t="s">
        <v>308</v>
      </c>
      <c r="E18">
        <v>319</v>
      </c>
      <c r="F18" t="s">
        <v>333</v>
      </c>
      <c r="G18" t="s">
        <v>419</v>
      </c>
      <c r="H18" t="s">
        <v>419</v>
      </c>
      <c r="I18" t="s">
        <v>419</v>
      </c>
      <c r="J18" t="s">
        <v>419</v>
      </c>
      <c r="L18" t="s">
        <v>419</v>
      </c>
      <c r="M18" t="s">
        <v>419</v>
      </c>
      <c r="N18" t="s">
        <v>419</v>
      </c>
      <c r="O18" t="s">
        <v>419</v>
      </c>
      <c r="P18">
        <v>905</v>
      </c>
      <c r="Q18" t="s">
        <v>419</v>
      </c>
      <c r="S18" t="s">
        <v>419</v>
      </c>
      <c r="T18" t="s">
        <v>419</v>
      </c>
      <c r="W18">
        <v>3.9016595987793381</v>
      </c>
      <c r="X18">
        <v>9.940258159810119</v>
      </c>
      <c r="Y18">
        <v>9.1689000571314452</v>
      </c>
      <c r="Z18">
        <v>10.079287296846623</v>
      </c>
      <c r="AA18">
        <v>0.78033191975586758</v>
      </c>
      <c r="AB18">
        <v>0.81934851574366097</v>
      </c>
      <c r="AC18">
        <v>0.76082362176197094</v>
      </c>
      <c r="AD18">
        <v>0.25627400797982286</v>
      </c>
      <c r="AE18">
        <v>13.568021254755147</v>
      </c>
      <c r="AF18">
        <v>0.33359189569563341</v>
      </c>
      <c r="AG18">
        <v>1</v>
      </c>
      <c r="AH18">
        <v>13</v>
      </c>
      <c r="AI18">
        <v>14</v>
      </c>
      <c r="AJ18">
        <v>6.5027659979655632E-3</v>
      </c>
      <c r="AK18" t="s">
        <v>419</v>
      </c>
      <c r="AL18">
        <v>16</v>
      </c>
      <c r="AN18">
        <v>3550</v>
      </c>
      <c r="AO18">
        <v>3550</v>
      </c>
    </row>
    <row r="19" spans="1:41">
      <c r="B19" t="s">
        <v>374</v>
      </c>
      <c r="D19">
        <v>84</v>
      </c>
      <c r="E19">
        <v>340</v>
      </c>
      <c r="F19" t="s">
        <v>92</v>
      </c>
      <c r="G19" t="s">
        <v>419</v>
      </c>
      <c r="H19" t="s">
        <v>419</v>
      </c>
      <c r="I19" t="s">
        <v>419</v>
      </c>
      <c r="J19" t="s">
        <v>419</v>
      </c>
      <c r="L19" t="s">
        <v>419</v>
      </c>
      <c r="M19" t="s">
        <v>419</v>
      </c>
      <c r="N19" t="s">
        <v>419</v>
      </c>
      <c r="O19" t="s">
        <v>419</v>
      </c>
      <c r="P19">
        <v>2380</v>
      </c>
      <c r="Q19" t="s">
        <v>419</v>
      </c>
      <c r="S19" t="s">
        <v>419</v>
      </c>
      <c r="T19" t="s">
        <v>419</v>
      </c>
      <c r="W19">
        <v>9.196769054265582</v>
      </c>
      <c r="X19">
        <v>23.430608519552425</v>
      </c>
      <c r="Y19">
        <v>21.612407277524117</v>
      </c>
      <c r="Z19">
        <v>23.758320056852753</v>
      </c>
      <c r="AA19">
        <v>1.8393538108531162</v>
      </c>
      <c r="AB19">
        <v>1.9313215013957723</v>
      </c>
      <c r="AC19">
        <v>1.7933699655817883</v>
      </c>
      <c r="AD19">
        <v>0.60407444738101101</v>
      </c>
      <c r="AE19">
        <v>31.98176438620856</v>
      </c>
      <c r="AF19">
        <v>0.78632375413970723</v>
      </c>
      <c r="AG19">
        <v>3</v>
      </c>
      <c r="AH19">
        <v>30</v>
      </c>
      <c r="AI19">
        <v>33</v>
      </c>
      <c r="AJ19">
        <v>1.532794842377597E-2</v>
      </c>
      <c r="AK19" t="s">
        <v>419</v>
      </c>
      <c r="AL19">
        <v>33</v>
      </c>
      <c r="AM19">
        <v>3604.0971536339762</v>
      </c>
      <c r="AN19">
        <v>7405</v>
      </c>
      <c r="AO19">
        <v>3800.9028463660238</v>
      </c>
    </row>
    <row r="20" spans="1:41">
      <c r="B20" t="s">
        <v>374</v>
      </c>
      <c r="D20">
        <v>37</v>
      </c>
      <c r="E20">
        <v>325</v>
      </c>
      <c r="F20" t="s">
        <v>151</v>
      </c>
      <c r="G20" t="s">
        <v>419</v>
      </c>
      <c r="H20" t="s">
        <v>419</v>
      </c>
      <c r="I20" t="s">
        <v>419</v>
      </c>
      <c r="J20" t="s">
        <v>419</v>
      </c>
      <c r="L20" t="s">
        <v>419</v>
      </c>
      <c r="M20" t="s">
        <v>419</v>
      </c>
      <c r="N20" t="s">
        <v>419</v>
      </c>
      <c r="O20" t="s">
        <v>419</v>
      </c>
      <c r="P20">
        <v>1090</v>
      </c>
      <c r="Q20" t="s">
        <v>419</v>
      </c>
      <c r="S20" t="s">
        <v>419</v>
      </c>
      <c r="T20" t="s">
        <v>419</v>
      </c>
      <c r="W20">
        <v>6.131179369510388</v>
      </c>
      <c r="X20">
        <v>15.620405679701616</v>
      </c>
      <c r="Y20">
        <v>14.408271518349411</v>
      </c>
      <c r="Z20">
        <v>15.838880037901836</v>
      </c>
      <c r="AA20">
        <v>1.2262358739020776</v>
      </c>
      <c r="AB20">
        <v>1.2875476675971813</v>
      </c>
      <c r="AC20">
        <v>1.1955799770545257</v>
      </c>
      <c r="AD20">
        <v>0.40271629825400729</v>
      </c>
      <c r="AE20">
        <v>21.321176257472374</v>
      </c>
      <c r="AF20">
        <v>0.52421583609313815</v>
      </c>
      <c r="AG20">
        <v>3</v>
      </c>
      <c r="AH20">
        <v>19</v>
      </c>
      <c r="AI20">
        <v>22</v>
      </c>
      <c r="AJ20">
        <v>1.0218632282517313E-2</v>
      </c>
      <c r="AK20" t="s">
        <v>419</v>
      </c>
      <c r="AL20">
        <v>22</v>
      </c>
      <c r="AM20">
        <v>1206.6888889395041</v>
      </c>
      <c r="AN20">
        <v>5275</v>
      </c>
      <c r="AO20">
        <v>4068.3111110604959</v>
      </c>
    </row>
    <row r="21" spans="1:41">
      <c r="B21" t="s">
        <v>374</v>
      </c>
      <c r="D21">
        <v>66</v>
      </c>
      <c r="E21">
        <v>300</v>
      </c>
      <c r="F21" t="s">
        <v>110</v>
      </c>
      <c r="G21" t="s">
        <v>422</v>
      </c>
      <c r="H21" t="s">
        <v>419</v>
      </c>
      <c r="I21" t="s">
        <v>419</v>
      </c>
      <c r="J21" t="s">
        <v>419</v>
      </c>
      <c r="L21" t="s">
        <v>419</v>
      </c>
      <c r="M21" t="s">
        <v>419</v>
      </c>
      <c r="N21" t="s">
        <v>419</v>
      </c>
      <c r="O21" t="s">
        <v>419</v>
      </c>
      <c r="P21">
        <v>1470</v>
      </c>
      <c r="Q21" t="s">
        <v>419</v>
      </c>
      <c r="S21" t="s">
        <v>419</v>
      </c>
      <c r="T21" t="s">
        <v>419</v>
      </c>
      <c r="W21">
        <v>6.9672492835345317</v>
      </c>
      <c r="X21">
        <v>17.750460999660927</v>
      </c>
      <c r="Y21">
        <v>16.37303581630615</v>
      </c>
      <c r="Z21">
        <v>17.998727315797542</v>
      </c>
      <c r="AA21">
        <v>1.3934498567069065</v>
      </c>
      <c r="AB21">
        <v>1.4631223495422518</v>
      </c>
      <c r="AC21">
        <v>1.3586136102892337</v>
      </c>
      <c r="AD21">
        <v>0.45763215710682653</v>
      </c>
      <c r="AE21">
        <v>24.228609383491335</v>
      </c>
      <c r="AF21">
        <v>0.59569981374220249</v>
      </c>
      <c r="AG21">
        <v>4</v>
      </c>
      <c r="AH21">
        <v>21</v>
      </c>
      <c r="AI21">
        <v>25</v>
      </c>
      <c r="AJ21">
        <v>1.161208213922422E-2</v>
      </c>
      <c r="AK21">
        <v>2.3262089307813268E-2</v>
      </c>
      <c r="AL21">
        <v>26.5</v>
      </c>
      <c r="AM21">
        <v>2056.7157319827429</v>
      </c>
      <c r="AN21">
        <v>6250</v>
      </c>
      <c r="AO21">
        <v>4193.2842680172571</v>
      </c>
    </row>
    <row r="22" spans="1:41">
      <c r="B22" t="s">
        <v>374</v>
      </c>
      <c r="D22">
        <v>58</v>
      </c>
      <c r="E22">
        <v>297</v>
      </c>
      <c r="F22" t="s">
        <v>141</v>
      </c>
      <c r="G22" t="s">
        <v>419</v>
      </c>
      <c r="H22" t="s">
        <v>419</v>
      </c>
      <c r="I22" t="s">
        <v>419</v>
      </c>
      <c r="J22" t="s">
        <v>419</v>
      </c>
      <c r="L22" t="s">
        <v>419</v>
      </c>
      <c r="M22" t="s">
        <v>419</v>
      </c>
      <c r="N22" t="s">
        <v>419</v>
      </c>
      <c r="O22" t="s">
        <v>419</v>
      </c>
      <c r="P22">
        <v>2930</v>
      </c>
      <c r="Q22" t="s">
        <v>419</v>
      </c>
      <c r="S22" t="s">
        <v>419</v>
      </c>
      <c r="T22" t="s">
        <v>419</v>
      </c>
      <c r="W22">
        <v>8.0820091689000577</v>
      </c>
      <c r="X22">
        <v>20.590534759606676</v>
      </c>
      <c r="Y22">
        <v>18.992721546915135</v>
      </c>
      <c r="Z22">
        <v>20.878523686325149</v>
      </c>
      <c r="AA22">
        <v>1.6164018337800115</v>
      </c>
      <c r="AB22">
        <v>1.697221925469012</v>
      </c>
      <c r="AC22">
        <v>1.5759917879355112</v>
      </c>
      <c r="AD22">
        <v>0.5308533022439188</v>
      </c>
      <c r="AE22">
        <v>28.10518688484995</v>
      </c>
      <c r="AF22">
        <v>0.69101178394095497</v>
      </c>
      <c r="AG22">
        <v>1</v>
      </c>
      <c r="AH22">
        <v>28</v>
      </c>
      <c r="AI22">
        <v>29</v>
      </c>
      <c r="AJ22">
        <v>1.3470015281500096E-2</v>
      </c>
      <c r="AK22" t="s">
        <v>419</v>
      </c>
      <c r="AL22">
        <v>29</v>
      </c>
      <c r="AM22">
        <v>3496.8605086914631</v>
      </c>
      <c r="AN22">
        <v>7750</v>
      </c>
      <c r="AO22">
        <v>4253.1394913085369</v>
      </c>
    </row>
    <row r="23" spans="1:41">
      <c r="B23" t="s">
        <v>374</v>
      </c>
      <c r="D23">
        <v>84</v>
      </c>
      <c r="E23">
        <v>339</v>
      </c>
      <c r="F23" t="s">
        <v>91</v>
      </c>
      <c r="G23" t="s">
        <v>419</v>
      </c>
      <c r="H23" t="s">
        <v>419</v>
      </c>
      <c r="I23" t="s">
        <v>419</v>
      </c>
      <c r="J23" t="s">
        <v>419</v>
      </c>
      <c r="L23" t="s">
        <v>419</v>
      </c>
      <c r="M23" t="s">
        <v>419</v>
      </c>
      <c r="N23" t="s">
        <v>419</v>
      </c>
      <c r="O23" t="s">
        <v>419</v>
      </c>
      <c r="P23">
        <v>2840</v>
      </c>
      <c r="Q23" t="s">
        <v>419</v>
      </c>
      <c r="S23" t="s">
        <v>419</v>
      </c>
      <c r="T23" t="s">
        <v>419</v>
      </c>
      <c r="W23">
        <v>11.147598853655252</v>
      </c>
      <c r="X23">
        <v>28.400737599457486</v>
      </c>
      <c r="Y23">
        <v>26.196857306089843</v>
      </c>
      <c r="Z23">
        <v>28.797963705276064</v>
      </c>
      <c r="AA23">
        <v>2.2295197707310503</v>
      </c>
      <c r="AB23">
        <v>2.3409957592676029</v>
      </c>
      <c r="AC23">
        <v>2.173781776462774</v>
      </c>
      <c r="AD23">
        <v>0.73221145137092247</v>
      </c>
      <c r="AE23">
        <v>38.765775013586136</v>
      </c>
      <c r="AF23">
        <v>0.95311970198752405</v>
      </c>
      <c r="AG23">
        <v>4</v>
      </c>
      <c r="AH23">
        <v>36</v>
      </c>
      <c r="AI23">
        <v>40</v>
      </c>
      <c r="AJ23">
        <v>1.8579331422758753E-2</v>
      </c>
      <c r="AK23" t="s">
        <v>419</v>
      </c>
      <c r="AL23">
        <v>40</v>
      </c>
      <c r="AM23">
        <v>4323.7541256169407</v>
      </c>
      <c r="AN23">
        <v>8825</v>
      </c>
      <c r="AO23">
        <v>4501.2458743830593</v>
      </c>
    </row>
    <row r="24" spans="1:41">
      <c r="B24" t="s">
        <v>374</v>
      </c>
      <c r="D24">
        <v>83</v>
      </c>
      <c r="E24">
        <v>346</v>
      </c>
      <c r="F24" t="s">
        <v>241</v>
      </c>
      <c r="G24" t="s">
        <v>419</v>
      </c>
      <c r="H24" t="s">
        <v>419</v>
      </c>
      <c r="I24" t="s">
        <v>419</v>
      </c>
      <c r="J24" t="s">
        <v>419</v>
      </c>
      <c r="L24" t="s">
        <v>419</v>
      </c>
      <c r="M24" t="s">
        <v>419</v>
      </c>
      <c r="N24" t="s">
        <v>419</v>
      </c>
      <c r="O24" t="s">
        <v>419</v>
      </c>
      <c r="P24">
        <v>2380</v>
      </c>
      <c r="Q24" t="s">
        <v>419</v>
      </c>
      <c r="S24" t="s">
        <v>419</v>
      </c>
      <c r="T24" t="s">
        <v>419</v>
      </c>
      <c r="W24">
        <v>9.4754590256069644</v>
      </c>
      <c r="X24">
        <v>24.140626959538864</v>
      </c>
      <c r="Y24">
        <v>22.267328710176365</v>
      </c>
      <c r="Z24">
        <v>24.47826914948466</v>
      </c>
      <c r="AA24">
        <v>1.8950918051213927</v>
      </c>
      <c r="AB24">
        <v>1.9898463953774623</v>
      </c>
      <c r="AC24">
        <v>1.8477145099933581</v>
      </c>
      <c r="AD24">
        <v>0.6223797336652841</v>
      </c>
      <c r="AE24">
        <v>32.95090876154822</v>
      </c>
      <c r="AF24">
        <v>0.81015174668939538</v>
      </c>
      <c r="AG24" t="s">
        <v>419</v>
      </c>
      <c r="AH24">
        <v>34</v>
      </c>
      <c r="AI24">
        <v>34</v>
      </c>
      <c r="AJ24">
        <v>1.579243170934494E-2</v>
      </c>
      <c r="AK24" t="s">
        <v>419</v>
      </c>
      <c r="AL24">
        <v>34</v>
      </c>
      <c r="AM24">
        <v>2965.0195214666037</v>
      </c>
      <c r="AN24">
        <v>7525</v>
      </c>
      <c r="AO24">
        <v>4559.9804785333963</v>
      </c>
    </row>
    <row r="25" spans="1:41">
      <c r="A25" t="s">
        <v>30</v>
      </c>
      <c r="B25" t="s">
        <v>374</v>
      </c>
      <c r="C25">
        <v>71</v>
      </c>
      <c r="D25">
        <v>92</v>
      </c>
      <c r="E25">
        <v>275</v>
      </c>
      <c r="F25" t="s">
        <v>173</v>
      </c>
      <c r="G25" t="s">
        <v>419</v>
      </c>
      <c r="H25" t="s">
        <v>419</v>
      </c>
      <c r="I25" t="s">
        <v>419</v>
      </c>
      <c r="J25" t="s">
        <v>419</v>
      </c>
      <c r="L25" t="s">
        <v>419</v>
      </c>
      <c r="M25" t="s">
        <v>419</v>
      </c>
      <c r="N25" t="s">
        <v>419</v>
      </c>
      <c r="O25" t="s">
        <v>419</v>
      </c>
      <c r="P25">
        <v>1575</v>
      </c>
      <c r="Q25" t="s">
        <v>419</v>
      </c>
      <c r="S25" t="s">
        <v>419</v>
      </c>
      <c r="T25" t="s">
        <v>419</v>
      </c>
      <c r="W25">
        <v>6.131179369510388</v>
      </c>
      <c r="X25">
        <v>15.620405679701616</v>
      </c>
      <c r="Y25">
        <v>14.408271518349411</v>
      </c>
      <c r="Z25">
        <v>15.838880037901836</v>
      </c>
      <c r="AA25">
        <v>1.2262358739020776</v>
      </c>
      <c r="AB25">
        <v>1.2875476675971813</v>
      </c>
      <c r="AC25">
        <v>1.1955799770545257</v>
      </c>
      <c r="AD25">
        <v>0.40271629825400729</v>
      </c>
      <c r="AE25">
        <v>21.321176257472374</v>
      </c>
      <c r="AF25">
        <v>0.52421583609313815</v>
      </c>
      <c r="AG25">
        <v>1</v>
      </c>
      <c r="AH25">
        <v>21</v>
      </c>
      <c r="AI25">
        <v>22</v>
      </c>
      <c r="AJ25">
        <v>1.0218632282517313E-2</v>
      </c>
      <c r="AK25" t="s">
        <v>419</v>
      </c>
      <c r="AL25">
        <v>22</v>
      </c>
      <c r="AM25">
        <v>1682.9632551366872</v>
      </c>
      <c r="AN25">
        <v>6347.5</v>
      </c>
      <c r="AO25">
        <v>4664.5367448633133</v>
      </c>
    </row>
    <row r="26" spans="1:41">
      <c r="B26" t="s">
        <v>308</v>
      </c>
      <c r="E26">
        <v>306</v>
      </c>
      <c r="F26" t="s">
        <v>312</v>
      </c>
      <c r="G26" t="s">
        <v>419</v>
      </c>
      <c r="H26" t="s">
        <v>419</v>
      </c>
      <c r="I26" t="s">
        <v>419</v>
      </c>
      <c r="J26" t="s">
        <v>419</v>
      </c>
      <c r="L26" t="s">
        <v>419</v>
      </c>
      <c r="M26" t="s">
        <v>419</v>
      </c>
      <c r="N26" t="s">
        <v>419</v>
      </c>
      <c r="O26" t="s">
        <v>419</v>
      </c>
      <c r="P26">
        <v>1460</v>
      </c>
      <c r="Q26" t="s">
        <v>419</v>
      </c>
      <c r="S26" t="s">
        <v>419</v>
      </c>
      <c r="T26" t="s">
        <v>419</v>
      </c>
      <c r="W26">
        <v>7.5246292262172938</v>
      </c>
      <c r="X26">
        <v>19.1704978796338</v>
      </c>
      <c r="Y26">
        <v>17.682878681610642</v>
      </c>
      <c r="Z26">
        <v>19.438625501061345</v>
      </c>
      <c r="AA26">
        <v>1.5049258452434588</v>
      </c>
      <c r="AB26">
        <v>1.5801721375056317</v>
      </c>
      <c r="AC26">
        <v>1.4673026991123723</v>
      </c>
      <c r="AD26">
        <v>0.49424272967537264</v>
      </c>
      <c r="AE26">
        <v>26.166898134170641</v>
      </c>
      <c r="AF26">
        <v>0.64335579884157867</v>
      </c>
      <c r="AG26">
        <v>6</v>
      </c>
      <c r="AH26">
        <v>21</v>
      </c>
      <c r="AI26">
        <v>27</v>
      </c>
      <c r="AJ26">
        <v>1.2541048710362157E-2</v>
      </c>
      <c r="AK26" t="s">
        <v>419</v>
      </c>
      <c r="AL26">
        <v>27</v>
      </c>
      <c r="AN26">
        <v>4807.5</v>
      </c>
      <c r="AO26">
        <v>4807.5</v>
      </c>
    </row>
    <row r="27" spans="1:41">
      <c r="B27" t="s">
        <v>308</v>
      </c>
      <c r="E27">
        <v>359</v>
      </c>
      <c r="F27" t="s">
        <v>360</v>
      </c>
      <c r="G27" t="s">
        <v>419</v>
      </c>
      <c r="H27" t="s">
        <v>419</v>
      </c>
      <c r="I27" t="s">
        <v>419</v>
      </c>
      <c r="J27" t="s">
        <v>419</v>
      </c>
      <c r="L27" t="s">
        <v>419</v>
      </c>
      <c r="M27" t="s">
        <v>419</v>
      </c>
      <c r="N27" t="s">
        <v>419</v>
      </c>
      <c r="O27" t="s">
        <v>419</v>
      </c>
      <c r="P27">
        <v>1520</v>
      </c>
      <c r="Q27" t="s">
        <v>419</v>
      </c>
      <c r="S27" t="s">
        <v>419</v>
      </c>
      <c r="T27" t="s">
        <v>419</v>
      </c>
      <c r="W27">
        <v>5.5737994268276259</v>
      </c>
      <c r="X27">
        <v>14.200368799728743</v>
      </c>
      <c r="Y27">
        <v>13.098428653044921</v>
      </c>
      <c r="Z27">
        <v>14.398981852638032</v>
      </c>
      <c r="AA27">
        <v>1.1147598853655252</v>
      </c>
      <c r="AB27">
        <v>1.1704978796338015</v>
      </c>
      <c r="AC27">
        <v>1.086890888231387</v>
      </c>
      <c r="AD27">
        <v>0.36610572568546124</v>
      </c>
      <c r="AE27">
        <v>19.382887506793068</v>
      </c>
      <c r="AF27">
        <v>0.47655985099376202</v>
      </c>
      <c r="AG27">
        <v>1</v>
      </c>
      <c r="AH27">
        <v>19</v>
      </c>
      <c r="AI27">
        <v>20</v>
      </c>
      <c r="AJ27">
        <v>9.2896657113793763E-3</v>
      </c>
      <c r="AK27" t="s">
        <v>419</v>
      </c>
      <c r="AL27">
        <v>20</v>
      </c>
      <c r="AN27">
        <v>5000</v>
      </c>
      <c r="AO27">
        <v>5000</v>
      </c>
    </row>
    <row r="28" spans="1:41">
      <c r="B28" t="s">
        <v>374</v>
      </c>
      <c r="D28">
        <v>83</v>
      </c>
      <c r="E28">
        <v>345</v>
      </c>
      <c r="F28" t="s">
        <v>240</v>
      </c>
      <c r="G28" t="s">
        <v>422</v>
      </c>
      <c r="H28" t="s">
        <v>419</v>
      </c>
      <c r="I28" t="s">
        <v>419</v>
      </c>
      <c r="J28" t="s">
        <v>419</v>
      </c>
      <c r="L28" t="s">
        <v>419</v>
      </c>
      <c r="M28" t="s">
        <v>419</v>
      </c>
      <c r="N28" t="s">
        <v>419</v>
      </c>
      <c r="O28" t="s">
        <v>419</v>
      </c>
      <c r="P28">
        <v>2780</v>
      </c>
      <c r="Q28" t="s">
        <v>419</v>
      </c>
      <c r="S28" t="s">
        <v>419</v>
      </c>
      <c r="T28" t="s">
        <v>419</v>
      </c>
      <c r="W28">
        <v>11.704978796338015</v>
      </c>
      <c r="X28">
        <v>29.820774479430362</v>
      </c>
      <c r="Y28">
        <v>27.506700171394336</v>
      </c>
      <c r="Z28">
        <v>30.237861890539872</v>
      </c>
      <c r="AA28">
        <v>2.3409957592676029</v>
      </c>
      <c r="AB28">
        <v>2.458045547230983</v>
      </c>
      <c r="AC28">
        <v>2.2824708652859131</v>
      </c>
      <c r="AD28">
        <v>0.76882202393946852</v>
      </c>
      <c r="AE28">
        <v>40.704063764265449</v>
      </c>
      <c r="AF28">
        <v>1.0007756870869002</v>
      </c>
      <c r="AG28">
        <v>2</v>
      </c>
      <c r="AH28">
        <v>40</v>
      </c>
      <c r="AI28">
        <v>42</v>
      </c>
      <c r="AJ28">
        <v>1.9508297993896691E-2</v>
      </c>
      <c r="AK28">
        <v>3.9080310037126295E-2</v>
      </c>
      <c r="AL28">
        <v>44</v>
      </c>
      <c r="AM28">
        <v>3502.6711735763934</v>
      </c>
      <c r="AN28">
        <v>9325</v>
      </c>
      <c r="AO28">
        <v>5822.3288264236071</v>
      </c>
    </row>
    <row r="29" spans="1:41">
      <c r="A29" t="s">
        <v>11</v>
      </c>
      <c r="B29" t="s">
        <v>374</v>
      </c>
      <c r="C29">
        <v>33</v>
      </c>
      <c r="D29">
        <v>97</v>
      </c>
      <c r="E29">
        <v>348</v>
      </c>
      <c r="F29" t="s">
        <v>114</v>
      </c>
      <c r="G29" t="s">
        <v>419</v>
      </c>
      <c r="H29" t="s">
        <v>419</v>
      </c>
      <c r="I29" t="s">
        <v>419</v>
      </c>
      <c r="J29" t="s">
        <v>419</v>
      </c>
      <c r="L29" t="s">
        <v>419</v>
      </c>
      <c r="M29" t="s">
        <v>419</v>
      </c>
      <c r="N29" t="s">
        <v>419</v>
      </c>
      <c r="O29" t="s">
        <v>419</v>
      </c>
      <c r="P29">
        <v>2640</v>
      </c>
      <c r="Q29" t="s">
        <v>419</v>
      </c>
      <c r="S29" t="s">
        <v>419</v>
      </c>
      <c r="T29" t="s">
        <v>419</v>
      </c>
      <c r="W29">
        <v>10.032838968289727</v>
      </c>
      <c r="X29">
        <v>25.56066383951174</v>
      </c>
      <c r="Y29">
        <v>23.577171575480858</v>
      </c>
      <c r="Z29">
        <v>25.91816733474846</v>
      </c>
      <c r="AA29">
        <v>2.0065677936579451</v>
      </c>
      <c r="AB29">
        <v>2.1068961833408424</v>
      </c>
      <c r="AC29">
        <v>1.9564035988164969</v>
      </c>
      <c r="AD29">
        <v>0.65899030623383026</v>
      </c>
      <c r="AE29">
        <v>34.889197512227526</v>
      </c>
      <c r="AF29">
        <v>0.85780773178877168</v>
      </c>
      <c r="AG29" t="s">
        <v>419</v>
      </c>
      <c r="AH29">
        <v>36</v>
      </c>
      <c r="AI29">
        <v>36</v>
      </c>
      <c r="AJ29">
        <v>1.6721398280482878E-2</v>
      </c>
      <c r="AK29" t="s">
        <v>419</v>
      </c>
      <c r="AL29">
        <v>40</v>
      </c>
      <c r="AM29">
        <v>3307.9724418984351</v>
      </c>
      <c r="AN29">
        <v>9500</v>
      </c>
      <c r="AO29">
        <v>6192.0275581015649</v>
      </c>
    </row>
    <row r="30" spans="1:41">
      <c r="B30" t="s">
        <v>374</v>
      </c>
      <c r="D30">
        <v>49</v>
      </c>
      <c r="E30">
        <v>344</v>
      </c>
      <c r="F30" t="s">
        <v>175</v>
      </c>
      <c r="G30" t="s">
        <v>422</v>
      </c>
      <c r="H30" t="s">
        <v>419</v>
      </c>
      <c r="I30" t="s">
        <v>419</v>
      </c>
      <c r="J30" t="s">
        <v>419</v>
      </c>
      <c r="L30" t="s">
        <v>419</v>
      </c>
      <c r="M30" t="s">
        <v>419</v>
      </c>
      <c r="N30" t="s">
        <v>419</v>
      </c>
      <c r="O30" t="s">
        <v>419</v>
      </c>
      <c r="P30">
        <v>2790</v>
      </c>
      <c r="Q30" t="s">
        <v>419</v>
      </c>
      <c r="S30" t="s">
        <v>419</v>
      </c>
      <c r="T30" t="s">
        <v>419</v>
      </c>
      <c r="W30">
        <v>12.262358739020776</v>
      </c>
      <c r="X30">
        <v>31.240811359403232</v>
      </c>
      <c r="Y30">
        <v>28.816543036698821</v>
      </c>
      <c r="Z30">
        <v>31.677760075803672</v>
      </c>
      <c r="AA30">
        <v>2.4524717478041551</v>
      </c>
      <c r="AB30">
        <v>2.5750953351943626</v>
      </c>
      <c r="AC30">
        <v>2.3911599541090514</v>
      </c>
      <c r="AD30">
        <v>0.80543259650801458</v>
      </c>
      <c r="AE30">
        <v>42.642352514944747</v>
      </c>
      <c r="AF30">
        <v>1.0484316721862763</v>
      </c>
      <c r="AG30">
        <v>5</v>
      </c>
      <c r="AH30">
        <v>39</v>
      </c>
      <c r="AI30">
        <v>44</v>
      </c>
      <c r="AJ30">
        <v>2.0437264565034627E-2</v>
      </c>
      <c r="AK30">
        <v>4.0941277181751355E-2</v>
      </c>
      <c r="AL30">
        <v>45</v>
      </c>
      <c r="AM30">
        <v>3661.5275214687517</v>
      </c>
      <c r="AN30">
        <v>9855</v>
      </c>
      <c r="AO30">
        <v>6193.4724785312483</v>
      </c>
    </row>
    <row r="31" spans="1:41">
      <c r="A31" t="s">
        <v>50</v>
      </c>
      <c r="B31" t="s">
        <v>374</v>
      </c>
      <c r="C31">
        <v>111</v>
      </c>
      <c r="D31">
        <v>91</v>
      </c>
      <c r="E31">
        <v>320</v>
      </c>
      <c r="F31" t="s">
        <v>222</v>
      </c>
      <c r="G31" t="s">
        <v>422</v>
      </c>
      <c r="H31" t="s">
        <v>419</v>
      </c>
      <c r="I31" t="s">
        <v>419</v>
      </c>
      <c r="J31" t="s">
        <v>419</v>
      </c>
      <c r="L31" t="s">
        <v>419</v>
      </c>
      <c r="M31" t="s">
        <v>419</v>
      </c>
      <c r="N31" t="s">
        <v>419</v>
      </c>
      <c r="O31" t="s">
        <v>419</v>
      </c>
      <c r="P31">
        <v>2310</v>
      </c>
      <c r="Q31" t="s">
        <v>419</v>
      </c>
      <c r="S31" t="s">
        <v>419</v>
      </c>
      <c r="T31" t="s">
        <v>419</v>
      </c>
      <c r="W31">
        <v>10.590218910972489</v>
      </c>
      <c r="X31">
        <v>26.980700719484613</v>
      </c>
      <c r="Y31">
        <v>24.88701444078535</v>
      </c>
      <c r="Z31">
        <v>27.358065520012264</v>
      </c>
      <c r="AA31">
        <v>2.1180437821944982</v>
      </c>
      <c r="AB31">
        <v>2.2239459713042229</v>
      </c>
      <c r="AC31">
        <v>2.0650926876396358</v>
      </c>
      <c r="AD31">
        <v>0.69560087880237642</v>
      </c>
      <c r="AE31">
        <v>36.827486262906838</v>
      </c>
      <c r="AF31">
        <v>0.90546371688814786</v>
      </c>
      <c r="AG31">
        <v>5</v>
      </c>
      <c r="AH31">
        <v>33</v>
      </c>
      <c r="AI31">
        <v>38</v>
      </c>
      <c r="AJ31">
        <v>1.7650364851620817E-2</v>
      </c>
      <c r="AK31">
        <v>3.5358375747876168E-2</v>
      </c>
      <c r="AL31">
        <v>38</v>
      </c>
      <c r="AM31">
        <v>3012.2889152906173</v>
      </c>
      <c r="AN31">
        <v>9475</v>
      </c>
      <c r="AO31">
        <v>6462.7110847093827</v>
      </c>
    </row>
    <row r="32" spans="1:41">
      <c r="B32" t="s">
        <v>308</v>
      </c>
      <c r="E32">
        <v>321</v>
      </c>
      <c r="F32" t="s">
        <v>315</v>
      </c>
      <c r="G32" t="s">
        <v>422</v>
      </c>
      <c r="H32" t="s">
        <v>419</v>
      </c>
      <c r="I32" t="s">
        <v>419</v>
      </c>
      <c r="J32" t="s">
        <v>419</v>
      </c>
      <c r="L32" t="s">
        <v>419</v>
      </c>
      <c r="M32" t="s">
        <v>419</v>
      </c>
      <c r="N32" t="s">
        <v>419</v>
      </c>
      <c r="O32" t="s">
        <v>419</v>
      </c>
      <c r="P32">
        <v>1635</v>
      </c>
      <c r="Q32" t="s">
        <v>419</v>
      </c>
      <c r="S32" t="s">
        <v>419</v>
      </c>
      <c r="T32" t="s">
        <v>419</v>
      </c>
      <c r="W32">
        <v>7.5246292262172938</v>
      </c>
      <c r="X32">
        <v>19.1704978796338</v>
      </c>
      <c r="Y32">
        <v>17.682878681610642</v>
      </c>
      <c r="Z32">
        <v>19.438625501061345</v>
      </c>
      <c r="AA32">
        <v>1.5049258452434588</v>
      </c>
      <c r="AB32">
        <v>1.5801721375056317</v>
      </c>
      <c r="AC32">
        <v>1.4673026991123723</v>
      </c>
      <c r="AD32">
        <v>0.49424272967537264</v>
      </c>
      <c r="AE32">
        <v>26.166898134170641</v>
      </c>
      <c r="AF32">
        <v>0.64335579884157867</v>
      </c>
      <c r="AG32">
        <v>4</v>
      </c>
      <c r="AH32">
        <v>23</v>
      </c>
      <c r="AI32">
        <v>27</v>
      </c>
      <c r="AJ32">
        <v>1.2541048710362157E-2</v>
      </c>
      <c r="AK32">
        <v>2.5123056452438331E-2</v>
      </c>
      <c r="AL32">
        <v>27</v>
      </c>
      <c r="AN32">
        <v>6700</v>
      </c>
      <c r="AO32">
        <v>6700</v>
      </c>
    </row>
    <row r="33" spans="1:41">
      <c r="B33" t="s">
        <v>374</v>
      </c>
      <c r="D33">
        <v>29</v>
      </c>
      <c r="E33">
        <v>36</v>
      </c>
      <c r="F33" t="s">
        <v>95</v>
      </c>
      <c r="G33" t="s">
        <v>419</v>
      </c>
      <c r="H33" t="s">
        <v>419</v>
      </c>
      <c r="I33" t="s">
        <v>419</v>
      </c>
      <c r="J33" t="s">
        <v>485</v>
      </c>
      <c r="L33" t="s">
        <v>419</v>
      </c>
      <c r="M33" t="s">
        <v>419</v>
      </c>
      <c r="N33" t="s">
        <v>419</v>
      </c>
      <c r="O33" t="s">
        <v>419</v>
      </c>
      <c r="P33">
        <v>4350</v>
      </c>
      <c r="Q33">
        <v>2250</v>
      </c>
      <c r="S33" t="s">
        <v>419</v>
      </c>
      <c r="T33" t="s">
        <v>419</v>
      </c>
      <c r="W33">
        <v>17.000088251824259</v>
      </c>
      <c r="X33">
        <v>43.311124839172663</v>
      </c>
      <c r="Y33">
        <v>39.950207391787011</v>
      </c>
      <c r="Z33">
        <v>43.916894650545999</v>
      </c>
      <c r="AA33">
        <v>3.4000176503648514</v>
      </c>
      <c r="AB33">
        <v>3.5700185328830942</v>
      </c>
      <c r="AC33">
        <v>3.3150172091057306</v>
      </c>
      <c r="AD33">
        <v>1.1166224633406567</v>
      </c>
      <c r="AE33">
        <v>59.117806895718857</v>
      </c>
      <c r="AF33">
        <v>1.4535075455309741</v>
      </c>
      <c r="AG33">
        <v>17</v>
      </c>
      <c r="AH33">
        <v>44</v>
      </c>
      <c r="AI33">
        <v>61</v>
      </c>
      <c r="AJ33">
        <v>2.8333480419707097E-2</v>
      </c>
      <c r="AK33" t="s">
        <v>419</v>
      </c>
      <c r="AL33">
        <v>61</v>
      </c>
      <c r="AM33">
        <v>6646.119257488278</v>
      </c>
      <c r="AN33">
        <v>13557.5</v>
      </c>
      <c r="AO33">
        <v>6911.380742511722</v>
      </c>
    </row>
    <row r="34" spans="1:41">
      <c r="B34" t="s">
        <v>374</v>
      </c>
      <c r="D34">
        <v>95</v>
      </c>
      <c r="E34">
        <v>342</v>
      </c>
      <c r="F34" t="s">
        <v>129</v>
      </c>
      <c r="G34" t="s">
        <v>419</v>
      </c>
      <c r="H34" t="s">
        <v>419</v>
      </c>
      <c r="I34" t="s">
        <v>419</v>
      </c>
      <c r="J34" t="s">
        <v>419</v>
      </c>
      <c r="L34" t="s">
        <v>419</v>
      </c>
      <c r="M34" t="s">
        <v>419</v>
      </c>
      <c r="N34" t="s">
        <v>419</v>
      </c>
      <c r="O34" t="s">
        <v>419</v>
      </c>
      <c r="P34">
        <v>3260</v>
      </c>
      <c r="Q34" t="s">
        <v>419</v>
      </c>
      <c r="S34" t="s">
        <v>419</v>
      </c>
      <c r="T34" t="s">
        <v>419</v>
      </c>
      <c r="W34">
        <v>13.655808595727683</v>
      </c>
      <c r="X34">
        <v>34.790903559335419</v>
      </c>
      <c r="Y34">
        <v>32.091150199960055</v>
      </c>
      <c r="Z34">
        <v>35.277505538963176</v>
      </c>
      <c r="AA34">
        <v>2.7311617191455366</v>
      </c>
      <c r="AB34">
        <v>2.867719805102813</v>
      </c>
      <c r="AC34">
        <v>2.6628826761668978</v>
      </c>
      <c r="AD34">
        <v>0.89695902792937998</v>
      </c>
      <c r="AE34">
        <v>47.488074391643011</v>
      </c>
      <c r="AF34">
        <v>1.1675716349347167</v>
      </c>
      <c r="AG34">
        <v>7</v>
      </c>
      <c r="AH34">
        <v>42</v>
      </c>
      <c r="AI34">
        <v>49</v>
      </c>
      <c r="AJ34">
        <v>2.275968099287947E-2</v>
      </c>
      <c r="AK34" t="s">
        <v>419</v>
      </c>
      <c r="AL34">
        <v>50</v>
      </c>
      <c r="AM34">
        <v>4048.6079799107142</v>
      </c>
      <c r="AN34">
        <v>11025</v>
      </c>
      <c r="AO34">
        <v>6976.3920200892862</v>
      </c>
    </row>
    <row r="35" spans="1:41">
      <c r="A35" t="s">
        <v>10</v>
      </c>
      <c r="B35" t="s">
        <v>374</v>
      </c>
      <c r="C35">
        <v>32</v>
      </c>
      <c r="D35">
        <v>34</v>
      </c>
      <c r="E35">
        <v>194</v>
      </c>
      <c r="F35" t="s">
        <v>111</v>
      </c>
      <c r="G35" t="s">
        <v>422</v>
      </c>
      <c r="H35" t="s">
        <v>419</v>
      </c>
      <c r="I35" t="s">
        <v>419</v>
      </c>
      <c r="J35" t="s">
        <v>419</v>
      </c>
      <c r="L35" t="s">
        <v>419</v>
      </c>
      <c r="M35" t="s">
        <v>419</v>
      </c>
      <c r="N35" t="s">
        <v>419</v>
      </c>
      <c r="O35" t="s">
        <v>419</v>
      </c>
      <c r="P35">
        <v>2380</v>
      </c>
      <c r="Q35" t="s">
        <v>419</v>
      </c>
      <c r="S35" t="s">
        <v>419</v>
      </c>
      <c r="T35" t="s">
        <v>419</v>
      </c>
      <c r="W35">
        <v>12.262358739020776</v>
      </c>
      <c r="X35">
        <v>31.240811359403232</v>
      </c>
      <c r="Y35">
        <v>28.816543036698821</v>
      </c>
      <c r="Z35">
        <v>31.677760075803672</v>
      </c>
      <c r="AA35">
        <v>2.4524717478041551</v>
      </c>
      <c r="AB35">
        <v>2.5750953351943626</v>
      </c>
      <c r="AC35">
        <v>2.3911599541090514</v>
      </c>
      <c r="AD35">
        <v>0.80543259650801458</v>
      </c>
      <c r="AE35">
        <v>42.642352514944747</v>
      </c>
      <c r="AF35">
        <v>1.0484316721862763</v>
      </c>
      <c r="AG35">
        <v>10</v>
      </c>
      <c r="AH35">
        <v>34</v>
      </c>
      <c r="AI35">
        <v>44</v>
      </c>
      <c r="AJ35">
        <v>2.0437264565034627E-2</v>
      </c>
      <c r="AK35">
        <v>4.0941277181751355E-2</v>
      </c>
      <c r="AL35">
        <v>44</v>
      </c>
      <c r="AM35">
        <v>3992.5696667203333</v>
      </c>
      <c r="AN35">
        <v>11000</v>
      </c>
      <c r="AO35">
        <v>7007.4303332796662</v>
      </c>
    </row>
    <row r="36" spans="1:41">
      <c r="B36" t="s">
        <v>374</v>
      </c>
      <c r="D36">
        <v>75</v>
      </c>
      <c r="E36">
        <v>270</v>
      </c>
      <c r="F36" t="s">
        <v>218</v>
      </c>
      <c r="G36" t="s">
        <v>419</v>
      </c>
      <c r="H36" t="s">
        <v>419</v>
      </c>
      <c r="I36" t="s">
        <v>419</v>
      </c>
      <c r="J36" t="s">
        <v>419</v>
      </c>
      <c r="L36" t="s">
        <v>419</v>
      </c>
      <c r="M36" t="s">
        <v>419</v>
      </c>
      <c r="N36" t="s">
        <v>419</v>
      </c>
      <c r="O36" t="s">
        <v>419</v>
      </c>
      <c r="P36">
        <v>3225</v>
      </c>
      <c r="Q36" t="s">
        <v>419</v>
      </c>
      <c r="S36" t="s">
        <v>419</v>
      </c>
      <c r="T36" t="s">
        <v>419</v>
      </c>
      <c r="W36">
        <v>13.377118624386304</v>
      </c>
      <c r="X36">
        <v>34.080885119348984</v>
      </c>
      <c r="Y36">
        <v>31.43622876730781</v>
      </c>
      <c r="Z36">
        <v>34.557556446331283</v>
      </c>
      <c r="AA36">
        <v>2.6754237248772603</v>
      </c>
      <c r="AB36">
        <v>2.8091949111211236</v>
      </c>
      <c r="AC36">
        <v>2.6085381317553287</v>
      </c>
      <c r="AD36">
        <v>0.87865374164510701</v>
      </c>
      <c r="AE36">
        <v>46.518930016303365</v>
      </c>
      <c r="AF36">
        <v>1.1437436423850289</v>
      </c>
      <c r="AG36">
        <v>1</v>
      </c>
      <c r="AH36">
        <v>47</v>
      </c>
      <c r="AI36">
        <v>48</v>
      </c>
      <c r="AJ36">
        <v>2.2295197707310505E-2</v>
      </c>
      <c r="AK36" t="s">
        <v>419</v>
      </c>
      <c r="AL36">
        <v>48</v>
      </c>
      <c r="AM36">
        <v>4092.1148363653601</v>
      </c>
      <c r="AN36">
        <v>11295</v>
      </c>
      <c r="AO36">
        <v>7202.8851636346399</v>
      </c>
    </row>
    <row r="37" spans="1:41">
      <c r="B37" t="s">
        <v>374</v>
      </c>
      <c r="D37">
        <v>96</v>
      </c>
      <c r="E37">
        <v>334</v>
      </c>
      <c r="F37" t="s">
        <v>235</v>
      </c>
      <c r="G37" t="s">
        <v>419</v>
      </c>
      <c r="H37" t="s">
        <v>419</v>
      </c>
      <c r="I37" t="s">
        <v>419</v>
      </c>
      <c r="J37" t="s">
        <v>419</v>
      </c>
      <c r="L37" t="s">
        <v>419</v>
      </c>
      <c r="M37" t="s">
        <v>419</v>
      </c>
      <c r="N37" t="s">
        <v>419</v>
      </c>
      <c r="O37" t="s">
        <v>419</v>
      </c>
      <c r="P37">
        <v>3270</v>
      </c>
      <c r="Q37" t="s">
        <v>419</v>
      </c>
      <c r="S37" t="s">
        <v>419</v>
      </c>
      <c r="T37">
        <v>100</v>
      </c>
      <c r="W37">
        <v>13.934498567069063</v>
      </c>
      <c r="X37">
        <v>35.500921999321854</v>
      </c>
      <c r="Y37">
        <v>32.746071632612299</v>
      </c>
      <c r="Z37">
        <v>35.997454631595083</v>
      </c>
      <c r="AA37">
        <v>2.7868997134138129</v>
      </c>
      <c r="AB37">
        <v>2.9262446990845037</v>
      </c>
      <c r="AC37">
        <v>2.7172272205784673</v>
      </c>
      <c r="AD37">
        <v>0.91526431421365306</v>
      </c>
      <c r="AE37">
        <v>48.45721876698267</v>
      </c>
      <c r="AF37">
        <v>1.191399627484405</v>
      </c>
      <c r="AG37">
        <v>3</v>
      </c>
      <c r="AH37">
        <v>47</v>
      </c>
      <c r="AI37">
        <v>50</v>
      </c>
      <c r="AJ37">
        <v>2.322416427844844E-2</v>
      </c>
      <c r="AK37" t="s">
        <v>419</v>
      </c>
      <c r="AL37">
        <v>52.5</v>
      </c>
      <c r="AM37">
        <v>4183.903669492468</v>
      </c>
      <c r="AN37">
        <v>11456.25</v>
      </c>
      <c r="AO37">
        <v>7272.346330507532</v>
      </c>
    </row>
    <row r="38" spans="1:41">
      <c r="B38" t="s">
        <v>374</v>
      </c>
      <c r="D38">
        <v>38</v>
      </c>
      <c r="E38">
        <v>110</v>
      </c>
      <c r="F38" t="s">
        <v>181</v>
      </c>
      <c r="G38" t="s">
        <v>419</v>
      </c>
      <c r="H38" t="s">
        <v>419</v>
      </c>
      <c r="I38" t="s">
        <v>419</v>
      </c>
      <c r="J38" t="s">
        <v>419</v>
      </c>
      <c r="L38" t="s">
        <v>419</v>
      </c>
      <c r="M38" t="s">
        <v>419</v>
      </c>
      <c r="N38" t="s">
        <v>419</v>
      </c>
      <c r="O38" t="s">
        <v>419</v>
      </c>
      <c r="P38">
        <v>3620</v>
      </c>
      <c r="Q38" t="s">
        <v>419</v>
      </c>
      <c r="S38" t="s">
        <v>419</v>
      </c>
      <c r="T38" t="s">
        <v>419</v>
      </c>
      <c r="W38">
        <v>14.213188538410446</v>
      </c>
      <c r="X38">
        <v>36.210940439308295</v>
      </c>
      <c r="Y38">
        <v>33.400993065264544</v>
      </c>
      <c r="Z38">
        <v>36.717403724226983</v>
      </c>
      <c r="AA38">
        <v>2.8426377076820892</v>
      </c>
      <c r="AB38">
        <v>2.9847695930661935</v>
      </c>
      <c r="AC38">
        <v>2.7715717649900369</v>
      </c>
      <c r="AD38">
        <v>0.93356960049792603</v>
      </c>
      <c r="AE38">
        <v>49.426363142322323</v>
      </c>
      <c r="AF38">
        <v>1.215227620034093</v>
      </c>
      <c r="AG38">
        <v>8</v>
      </c>
      <c r="AH38">
        <v>43</v>
      </c>
      <c r="AI38">
        <v>51</v>
      </c>
      <c r="AJ38">
        <v>2.3688647564017409E-2</v>
      </c>
      <c r="AK38" t="s">
        <v>419</v>
      </c>
      <c r="AL38">
        <v>51</v>
      </c>
      <c r="AM38">
        <v>3935.6687183043168</v>
      </c>
      <c r="AN38">
        <v>11255</v>
      </c>
      <c r="AO38">
        <v>7319.3312816956832</v>
      </c>
    </row>
    <row r="39" spans="1:41">
      <c r="B39" t="s">
        <v>374</v>
      </c>
      <c r="D39">
        <v>31</v>
      </c>
      <c r="E39">
        <v>265</v>
      </c>
      <c r="F39" t="s">
        <v>189</v>
      </c>
      <c r="G39" t="s">
        <v>419</v>
      </c>
      <c r="H39" t="s">
        <v>419</v>
      </c>
      <c r="I39" t="s">
        <v>419</v>
      </c>
      <c r="J39" t="s">
        <v>485</v>
      </c>
      <c r="L39" t="s">
        <v>419</v>
      </c>
      <c r="M39" t="s">
        <v>419</v>
      </c>
      <c r="N39" t="s">
        <v>419</v>
      </c>
      <c r="O39" t="s">
        <v>419</v>
      </c>
      <c r="P39">
        <v>3500</v>
      </c>
      <c r="Q39" t="s">
        <v>419</v>
      </c>
      <c r="S39" t="s">
        <v>419</v>
      </c>
      <c r="T39" t="s">
        <v>419</v>
      </c>
      <c r="W39">
        <v>13.098428653044921</v>
      </c>
      <c r="X39">
        <v>33.370866679362543</v>
      </c>
      <c r="Y39">
        <v>30.781307334655565</v>
      </c>
      <c r="Z39">
        <v>33.837607353699376</v>
      </c>
      <c r="AA39">
        <v>2.619685730608984</v>
      </c>
      <c r="AB39">
        <v>2.7506700171394334</v>
      </c>
      <c r="AC39">
        <v>2.5541935873437596</v>
      </c>
      <c r="AD39">
        <v>0.86034845536083393</v>
      </c>
      <c r="AE39">
        <v>45.549785640963712</v>
      </c>
      <c r="AF39">
        <v>1.1199156498353409</v>
      </c>
      <c r="AG39">
        <v>12</v>
      </c>
      <c r="AH39">
        <v>35</v>
      </c>
      <c r="AI39">
        <v>47</v>
      </c>
      <c r="AJ39">
        <v>2.1830714421741535E-2</v>
      </c>
      <c r="AK39" t="s">
        <v>419</v>
      </c>
      <c r="AL39">
        <v>47</v>
      </c>
      <c r="AM39">
        <v>3936.7945069753423</v>
      </c>
      <c r="AN39">
        <v>11745</v>
      </c>
      <c r="AO39">
        <v>7808.2054930246577</v>
      </c>
    </row>
    <row r="40" spans="1:41">
      <c r="B40" t="s">
        <v>308</v>
      </c>
      <c r="E40">
        <v>152</v>
      </c>
      <c r="F40" t="s">
        <v>317</v>
      </c>
      <c r="G40" t="s">
        <v>419</v>
      </c>
      <c r="H40" t="s">
        <v>419</v>
      </c>
      <c r="I40" t="s">
        <v>419</v>
      </c>
      <c r="J40" t="s">
        <v>419</v>
      </c>
      <c r="L40" t="s">
        <v>419</v>
      </c>
      <c r="M40" t="s">
        <v>419</v>
      </c>
      <c r="N40" t="s">
        <v>419</v>
      </c>
      <c r="O40" t="s">
        <v>419</v>
      </c>
      <c r="P40">
        <v>1300</v>
      </c>
      <c r="Q40" t="s">
        <v>419</v>
      </c>
      <c r="S40" t="s">
        <v>419</v>
      </c>
      <c r="T40" t="s">
        <v>419</v>
      </c>
      <c r="W40">
        <v>7.5246292262172938</v>
      </c>
      <c r="X40">
        <v>19.1704978796338</v>
      </c>
      <c r="Y40">
        <v>17.682878681610642</v>
      </c>
      <c r="Z40">
        <v>19.438625501061345</v>
      </c>
      <c r="AA40">
        <v>1.5049258452434588</v>
      </c>
      <c r="AB40">
        <v>1.5801721375056317</v>
      </c>
      <c r="AC40">
        <v>1.4673026991123723</v>
      </c>
      <c r="AD40">
        <v>0.49424272967537264</v>
      </c>
      <c r="AE40">
        <v>26.166898134170641</v>
      </c>
      <c r="AF40">
        <v>0.64335579884157867</v>
      </c>
      <c r="AG40">
        <v>14</v>
      </c>
      <c r="AH40">
        <v>13</v>
      </c>
      <c r="AI40">
        <v>27</v>
      </c>
      <c r="AJ40">
        <v>1.2541048710362157E-2</v>
      </c>
      <c r="AK40" t="s">
        <v>419</v>
      </c>
      <c r="AL40">
        <v>27</v>
      </c>
      <c r="AN40">
        <v>7878.2</v>
      </c>
      <c r="AO40">
        <v>7878.2</v>
      </c>
    </row>
    <row r="41" spans="1:41">
      <c r="A41" t="s">
        <v>309</v>
      </c>
      <c r="E41">
        <v>269</v>
      </c>
      <c r="F41" t="s">
        <v>355</v>
      </c>
      <c r="G41" t="s">
        <v>422</v>
      </c>
      <c r="H41" t="s">
        <v>419</v>
      </c>
      <c r="I41" t="s">
        <v>419</v>
      </c>
      <c r="J41" t="s">
        <v>419</v>
      </c>
      <c r="L41" t="s">
        <v>419</v>
      </c>
      <c r="M41" t="s">
        <v>419</v>
      </c>
      <c r="N41" t="s">
        <v>419</v>
      </c>
      <c r="O41" t="s">
        <v>419</v>
      </c>
      <c r="P41">
        <v>2155</v>
      </c>
      <c r="Q41" t="s">
        <v>419</v>
      </c>
      <c r="S41" t="s">
        <v>419</v>
      </c>
      <c r="T41" t="s">
        <v>419</v>
      </c>
      <c r="W41">
        <v>9.4754590256069644</v>
      </c>
      <c r="X41">
        <v>24.140626959538864</v>
      </c>
      <c r="Y41">
        <v>22.267328710176365</v>
      </c>
      <c r="Z41">
        <v>24.47826914948466</v>
      </c>
      <c r="AA41">
        <v>1.8950918051213927</v>
      </c>
      <c r="AB41">
        <v>1.9898463953774623</v>
      </c>
      <c r="AC41">
        <v>1.8477145099933581</v>
      </c>
      <c r="AD41">
        <v>0.6223797336652841</v>
      </c>
      <c r="AE41">
        <v>32.95090876154822</v>
      </c>
      <c r="AF41">
        <v>0.81015174668939538</v>
      </c>
      <c r="AG41">
        <v>2</v>
      </c>
      <c r="AH41">
        <v>32</v>
      </c>
      <c r="AI41">
        <v>34</v>
      </c>
      <c r="AJ41">
        <v>1.579243170934494E-2</v>
      </c>
      <c r="AK41">
        <v>3.1636441458626048E-2</v>
      </c>
      <c r="AL41">
        <v>35</v>
      </c>
      <c r="AN41">
        <v>8100</v>
      </c>
      <c r="AO41">
        <v>8100</v>
      </c>
    </row>
    <row r="42" spans="1:41">
      <c r="B42" t="s">
        <v>374</v>
      </c>
      <c r="D42">
        <v>49</v>
      </c>
      <c r="E42">
        <v>343</v>
      </c>
      <c r="F42" t="s">
        <v>177</v>
      </c>
      <c r="G42" t="s">
        <v>422</v>
      </c>
      <c r="H42" t="s">
        <v>419</v>
      </c>
      <c r="I42" t="s">
        <v>419</v>
      </c>
      <c r="J42" t="s">
        <v>419</v>
      </c>
      <c r="L42" t="s">
        <v>419</v>
      </c>
      <c r="M42" t="s">
        <v>419</v>
      </c>
      <c r="N42" t="s">
        <v>419</v>
      </c>
      <c r="O42" t="s">
        <v>419</v>
      </c>
      <c r="P42">
        <v>3700</v>
      </c>
      <c r="Q42" t="s">
        <v>419</v>
      </c>
      <c r="S42" t="s">
        <v>419</v>
      </c>
      <c r="T42" t="s">
        <v>419</v>
      </c>
      <c r="W42">
        <v>16.164018337800115</v>
      </c>
      <c r="X42">
        <v>41.181069519213352</v>
      </c>
      <c r="Y42">
        <v>37.98544309383027</v>
      </c>
      <c r="Z42">
        <v>41.757047372650298</v>
      </c>
      <c r="AA42">
        <v>3.2328036675600229</v>
      </c>
      <c r="AB42">
        <v>3.3944438509380239</v>
      </c>
      <c r="AC42">
        <v>3.1519835758710224</v>
      </c>
      <c r="AD42">
        <v>1.0617066044878376</v>
      </c>
      <c r="AE42">
        <v>56.210373769699899</v>
      </c>
      <c r="AF42">
        <v>1.3820235678819099</v>
      </c>
      <c r="AG42">
        <v>4</v>
      </c>
      <c r="AH42">
        <v>54</v>
      </c>
      <c r="AI42">
        <v>58</v>
      </c>
      <c r="AJ42">
        <v>2.6940030563000192E-2</v>
      </c>
      <c r="AK42">
        <v>5.3968047194126789E-2</v>
      </c>
      <c r="AL42">
        <v>60.5</v>
      </c>
      <c r="AM42">
        <v>4848.831732845174</v>
      </c>
      <c r="AN42">
        <v>13005</v>
      </c>
      <c r="AO42">
        <v>8156.168267154826</v>
      </c>
    </row>
    <row r="43" spans="1:41">
      <c r="B43" t="s">
        <v>374</v>
      </c>
      <c r="D43">
        <v>86</v>
      </c>
      <c r="E43">
        <v>353</v>
      </c>
      <c r="F43" t="s">
        <v>204</v>
      </c>
      <c r="G43" t="s">
        <v>419</v>
      </c>
      <c r="H43" t="s">
        <v>419</v>
      </c>
      <c r="I43" t="s">
        <v>419</v>
      </c>
      <c r="J43" t="s">
        <v>419</v>
      </c>
      <c r="L43" t="s">
        <v>419</v>
      </c>
      <c r="M43" t="s">
        <v>419</v>
      </c>
      <c r="N43" t="s">
        <v>419</v>
      </c>
      <c r="O43" t="s">
        <v>419</v>
      </c>
      <c r="P43">
        <v>3510</v>
      </c>
      <c r="Q43" t="s">
        <v>419</v>
      </c>
      <c r="S43" t="s">
        <v>419</v>
      </c>
      <c r="T43" t="s">
        <v>419</v>
      </c>
      <c r="W43">
        <v>15.885328366458731</v>
      </c>
      <c r="X43">
        <v>40.47105107922691</v>
      </c>
      <c r="Y43">
        <v>37.330521661178018</v>
      </c>
      <c r="Z43">
        <v>41.037098280018391</v>
      </c>
      <c r="AA43">
        <v>3.1770656732917462</v>
      </c>
      <c r="AB43">
        <v>3.3359189569563337</v>
      </c>
      <c r="AC43">
        <v>3.0976390314594529</v>
      </c>
      <c r="AD43">
        <v>1.0434013182035644</v>
      </c>
      <c r="AE43">
        <v>55.241229394360232</v>
      </c>
      <c r="AF43">
        <v>1.3581955753322217</v>
      </c>
      <c r="AG43">
        <v>7</v>
      </c>
      <c r="AH43">
        <v>50</v>
      </c>
      <c r="AI43">
        <v>57</v>
      </c>
      <c r="AJ43">
        <v>2.6475547277431219E-2</v>
      </c>
      <c r="AK43" t="s">
        <v>419</v>
      </c>
      <c r="AL43">
        <v>58.5</v>
      </c>
      <c r="AM43">
        <v>4479.4224779793412</v>
      </c>
      <c r="AN43">
        <v>12773.75</v>
      </c>
      <c r="AO43">
        <v>8294.3275220206597</v>
      </c>
    </row>
    <row r="44" spans="1:41">
      <c r="A44" t="s">
        <v>309</v>
      </c>
      <c r="E44">
        <v>109</v>
      </c>
      <c r="F44" t="s">
        <v>324</v>
      </c>
      <c r="G44" t="s">
        <v>419</v>
      </c>
      <c r="H44" t="s">
        <v>419</v>
      </c>
      <c r="I44" t="s">
        <v>419</v>
      </c>
      <c r="J44" t="s">
        <v>419</v>
      </c>
      <c r="L44">
        <v>38722</v>
      </c>
      <c r="M44" t="s">
        <v>419</v>
      </c>
      <c r="N44" t="s">
        <v>419</v>
      </c>
      <c r="O44" t="s">
        <v>419</v>
      </c>
      <c r="P44" t="s">
        <v>491</v>
      </c>
      <c r="Q44" t="s">
        <v>419</v>
      </c>
      <c r="S44" t="s">
        <v>419</v>
      </c>
      <c r="T44" t="s">
        <v>419</v>
      </c>
      <c r="W44">
        <v>17.55746819450702</v>
      </c>
      <c r="X44">
        <v>44.731161719145533</v>
      </c>
      <c r="Y44">
        <v>41.2600502570915</v>
      </c>
      <c r="Z44">
        <v>45.356792835809799</v>
      </c>
      <c r="AA44">
        <v>3.5114936389014035</v>
      </c>
      <c r="AB44">
        <v>3.6870683208464743</v>
      </c>
      <c r="AC44">
        <v>3.4237062979288684</v>
      </c>
      <c r="AD44">
        <v>1.1532330359092027</v>
      </c>
      <c r="AE44">
        <v>61.056095646398163</v>
      </c>
      <c r="AF44">
        <v>1.5011635306303501</v>
      </c>
      <c r="AG44">
        <v>63</v>
      </c>
      <c r="AH44" t="s">
        <v>419</v>
      </c>
      <c r="AI44">
        <v>63</v>
      </c>
      <c r="AJ44">
        <v>2.9262446990845032E-2</v>
      </c>
      <c r="AK44" t="s">
        <v>419</v>
      </c>
      <c r="AL44">
        <v>63</v>
      </c>
      <c r="AN44">
        <v>8356</v>
      </c>
      <c r="AO44">
        <v>8356</v>
      </c>
    </row>
    <row r="45" spans="1:41">
      <c r="B45" t="s">
        <v>374</v>
      </c>
      <c r="D45">
        <v>77</v>
      </c>
      <c r="E45">
        <v>332</v>
      </c>
      <c r="F45" t="s">
        <v>247</v>
      </c>
      <c r="G45" t="s">
        <v>419</v>
      </c>
      <c r="H45" t="s">
        <v>419</v>
      </c>
      <c r="I45" t="s">
        <v>419</v>
      </c>
      <c r="J45" t="s">
        <v>485</v>
      </c>
      <c r="L45" t="s">
        <v>419</v>
      </c>
      <c r="M45" t="s">
        <v>419</v>
      </c>
      <c r="N45" t="s">
        <v>419</v>
      </c>
      <c r="O45" t="s">
        <v>419</v>
      </c>
      <c r="P45">
        <v>3870</v>
      </c>
      <c r="Q45" t="s">
        <v>419</v>
      </c>
      <c r="S45" t="s">
        <v>419</v>
      </c>
      <c r="T45" t="s">
        <v>419</v>
      </c>
      <c r="W45">
        <v>14.491878509751828</v>
      </c>
      <c r="X45">
        <v>36.92095887929473</v>
      </c>
      <c r="Y45">
        <v>34.055914497916795</v>
      </c>
      <c r="Z45">
        <v>37.43735281685889</v>
      </c>
      <c r="AA45">
        <v>2.8983757019503655</v>
      </c>
      <c r="AB45">
        <v>3.0432944870478837</v>
      </c>
      <c r="AC45">
        <v>2.8259163094016064</v>
      </c>
      <c r="AD45">
        <v>0.95187488678219923</v>
      </c>
      <c r="AE45">
        <v>50.395507517661983</v>
      </c>
      <c r="AF45">
        <v>1.2390556125837813</v>
      </c>
      <c r="AG45" t="s">
        <v>419</v>
      </c>
      <c r="AH45">
        <v>52</v>
      </c>
      <c r="AI45">
        <v>52</v>
      </c>
      <c r="AJ45">
        <v>2.4153130849586379E-2</v>
      </c>
      <c r="AK45" t="s">
        <v>419</v>
      </c>
      <c r="AL45">
        <v>52</v>
      </c>
      <c r="AM45">
        <v>4204.4259266749104</v>
      </c>
      <c r="AN45">
        <v>12600</v>
      </c>
      <c r="AO45">
        <v>8395.5740733250896</v>
      </c>
    </row>
    <row r="46" spans="1:41">
      <c r="A46" t="s">
        <v>17</v>
      </c>
      <c r="B46" t="s">
        <v>374</v>
      </c>
      <c r="C46">
        <v>42</v>
      </c>
      <c r="D46">
        <v>85</v>
      </c>
      <c r="E46">
        <v>266</v>
      </c>
      <c r="F46" t="s">
        <v>131</v>
      </c>
      <c r="G46" t="s">
        <v>419</v>
      </c>
      <c r="H46" t="s">
        <v>419</v>
      </c>
      <c r="I46" t="s">
        <v>419</v>
      </c>
      <c r="J46" t="s">
        <v>485</v>
      </c>
      <c r="L46" t="s">
        <v>419</v>
      </c>
      <c r="M46" t="s">
        <v>419</v>
      </c>
      <c r="N46" t="s">
        <v>419</v>
      </c>
      <c r="O46">
        <v>300</v>
      </c>
      <c r="P46">
        <v>7580</v>
      </c>
      <c r="Q46" t="s">
        <v>419</v>
      </c>
      <c r="S46" t="s">
        <v>419</v>
      </c>
      <c r="T46" t="s">
        <v>419</v>
      </c>
      <c r="W46">
        <v>27.868997134138127</v>
      </c>
      <c r="X46">
        <v>71.001843998643707</v>
      </c>
      <c r="Y46">
        <v>65.492143265224598</v>
      </c>
      <c r="Z46">
        <v>71.994909263190166</v>
      </c>
      <c r="AA46">
        <v>5.5737994268276259</v>
      </c>
      <c r="AB46">
        <v>5.8524893981690074</v>
      </c>
      <c r="AC46">
        <v>5.4344544411569347</v>
      </c>
      <c r="AD46">
        <v>1.8305286284273061</v>
      </c>
      <c r="AE46">
        <v>96.914437533965341</v>
      </c>
      <c r="AF46">
        <v>2.38279925496881</v>
      </c>
      <c r="AG46">
        <v>21</v>
      </c>
      <c r="AH46">
        <v>79</v>
      </c>
      <c r="AI46">
        <v>100</v>
      </c>
      <c r="AJ46">
        <v>4.644832855689688E-2</v>
      </c>
      <c r="AK46" t="s">
        <v>419</v>
      </c>
      <c r="AL46">
        <v>101.5</v>
      </c>
      <c r="AM46">
        <v>15822.981388700407</v>
      </c>
      <c r="AN46">
        <v>24250</v>
      </c>
      <c r="AO46">
        <v>8427.0186112995925</v>
      </c>
    </row>
    <row r="47" spans="1:41">
      <c r="B47" t="s">
        <v>308</v>
      </c>
      <c r="E47">
        <v>312</v>
      </c>
      <c r="F47" t="s">
        <v>331</v>
      </c>
      <c r="G47" t="s">
        <v>419</v>
      </c>
      <c r="H47" t="s">
        <v>419</v>
      </c>
      <c r="I47" t="s">
        <v>419</v>
      </c>
      <c r="J47" t="s">
        <v>419</v>
      </c>
      <c r="L47" t="s">
        <v>419</v>
      </c>
      <c r="M47" t="s">
        <v>419</v>
      </c>
      <c r="N47" t="s">
        <v>419</v>
      </c>
      <c r="O47" t="s">
        <v>419</v>
      </c>
      <c r="P47">
        <v>2820</v>
      </c>
      <c r="Q47" t="s">
        <v>419</v>
      </c>
      <c r="S47" t="s">
        <v>419</v>
      </c>
      <c r="T47" t="s">
        <v>419</v>
      </c>
      <c r="W47">
        <v>15.885328366458731</v>
      </c>
      <c r="X47">
        <v>40.47105107922691</v>
      </c>
      <c r="Y47">
        <v>37.330521661178018</v>
      </c>
      <c r="Z47">
        <v>41.037098280018391</v>
      </c>
      <c r="AA47">
        <v>3.1770656732917462</v>
      </c>
      <c r="AB47">
        <v>3.3359189569563337</v>
      </c>
      <c r="AC47">
        <v>3.0976390314594529</v>
      </c>
      <c r="AD47">
        <v>1.0434013182035644</v>
      </c>
      <c r="AE47">
        <v>55.241229394360232</v>
      </c>
      <c r="AF47">
        <v>1.3581955753322217</v>
      </c>
      <c r="AG47">
        <v>11</v>
      </c>
      <c r="AH47">
        <v>46</v>
      </c>
      <c r="AI47">
        <v>57</v>
      </c>
      <c r="AJ47">
        <v>2.6475547277431219E-2</v>
      </c>
      <c r="AK47" t="s">
        <v>419</v>
      </c>
      <c r="AL47">
        <v>61.5</v>
      </c>
      <c r="AN47">
        <v>8792.5</v>
      </c>
      <c r="AO47">
        <v>8792.5</v>
      </c>
    </row>
    <row r="48" spans="1:41">
      <c r="B48" t="s">
        <v>374</v>
      </c>
      <c r="D48">
        <v>64</v>
      </c>
      <c r="E48">
        <v>304</v>
      </c>
      <c r="F48" t="s">
        <v>253</v>
      </c>
      <c r="G48" t="s">
        <v>419</v>
      </c>
      <c r="H48" t="s">
        <v>470</v>
      </c>
      <c r="I48" t="s">
        <v>419</v>
      </c>
      <c r="J48" t="s">
        <v>419</v>
      </c>
      <c r="L48" t="s">
        <v>419</v>
      </c>
      <c r="M48" t="s">
        <v>419</v>
      </c>
      <c r="N48" t="s">
        <v>419</v>
      </c>
      <c r="O48" t="s">
        <v>419</v>
      </c>
      <c r="P48">
        <v>3500</v>
      </c>
      <c r="Q48" t="s">
        <v>419</v>
      </c>
      <c r="S48" t="s">
        <v>419</v>
      </c>
      <c r="T48" t="s">
        <v>419</v>
      </c>
      <c r="W48">
        <v>13.098428653044921</v>
      </c>
      <c r="X48">
        <v>33.370866679362543</v>
      </c>
      <c r="Y48">
        <v>30.781307334655565</v>
      </c>
      <c r="Z48">
        <v>33.837607353699376</v>
      </c>
      <c r="AA48">
        <v>2.619685730608984</v>
      </c>
      <c r="AB48">
        <v>2.7506700171394334</v>
      </c>
      <c r="AC48">
        <v>2.5541935873437596</v>
      </c>
      <c r="AD48">
        <v>0.86034845536083393</v>
      </c>
      <c r="AE48">
        <v>45.549785640963712</v>
      </c>
      <c r="AF48">
        <v>1.1199156498353409</v>
      </c>
      <c r="AG48">
        <v>12</v>
      </c>
      <c r="AH48">
        <v>35</v>
      </c>
      <c r="AI48">
        <v>47</v>
      </c>
      <c r="AJ48">
        <v>2.1830714421741535E-2</v>
      </c>
      <c r="AK48" t="s">
        <v>419</v>
      </c>
      <c r="AL48">
        <v>48.5</v>
      </c>
      <c r="AM48">
        <v>3755.7935858220062</v>
      </c>
      <c r="AN48">
        <v>12805</v>
      </c>
      <c r="AO48">
        <v>9049.2064141779938</v>
      </c>
    </row>
    <row r="49" spans="1:41">
      <c r="B49" t="s">
        <v>374</v>
      </c>
      <c r="D49">
        <v>94</v>
      </c>
      <c r="E49">
        <v>299</v>
      </c>
      <c r="F49" t="s">
        <v>269</v>
      </c>
      <c r="G49" t="s">
        <v>422</v>
      </c>
      <c r="H49" t="s">
        <v>419</v>
      </c>
      <c r="I49" t="s">
        <v>419</v>
      </c>
      <c r="J49" t="s">
        <v>419</v>
      </c>
      <c r="L49" t="s">
        <v>419</v>
      </c>
      <c r="M49" t="s">
        <v>419</v>
      </c>
      <c r="N49" t="s">
        <v>419</v>
      </c>
      <c r="O49" t="s">
        <v>419</v>
      </c>
      <c r="P49">
        <v>3980</v>
      </c>
      <c r="Q49" t="s">
        <v>419</v>
      </c>
      <c r="S49" t="s">
        <v>419</v>
      </c>
      <c r="T49" t="s">
        <v>419</v>
      </c>
      <c r="W49">
        <v>16.164018337800115</v>
      </c>
      <c r="X49">
        <v>41.181069519213352</v>
      </c>
      <c r="Y49">
        <v>37.98544309383027</v>
      </c>
      <c r="Z49">
        <v>41.757047372650298</v>
      </c>
      <c r="AA49">
        <v>3.2328036675600229</v>
      </c>
      <c r="AB49">
        <v>3.3944438509380239</v>
      </c>
      <c r="AC49">
        <v>3.1519835758710224</v>
      </c>
      <c r="AD49">
        <v>1.0617066044878376</v>
      </c>
      <c r="AE49">
        <v>56.210373769699899</v>
      </c>
      <c r="AF49">
        <v>1.3820235678819099</v>
      </c>
      <c r="AG49">
        <v>5</v>
      </c>
      <c r="AH49">
        <v>53</v>
      </c>
      <c r="AI49">
        <v>58</v>
      </c>
      <c r="AJ49">
        <v>2.6940030563000192E-2</v>
      </c>
      <c r="AK49">
        <v>5.3968047194126789E-2</v>
      </c>
      <c r="AL49">
        <v>61</v>
      </c>
      <c r="AM49">
        <v>5035.6908839566404</v>
      </c>
      <c r="AN49">
        <v>14650</v>
      </c>
      <c r="AO49">
        <v>9614.3091160433596</v>
      </c>
    </row>
    <row r="50" spans="1:41">
      <c r="B50" t="s">
        <v>374</v>
      </c>
      <c r="D50">
        <v>34</v>
      </c>
      <c r="E50">
        <v>349</v>
      </c>
      <c r="F50" t="s">
        <v>113</v>
      </c>
      <c r="G50" t="s">
        <v>419</v>
      </c>
      <c r="H50" t="s">
        <v>419</v>
      </c>
      <c r="I50" t="s">
        <v>419</v>
      </c>
      <c r="J50" t="s">
        <v>419</v>
      </c>
      <c r="L50" t="s">
        <v>419</v>
      </c>
      <c r="M50" t="s">
        <v>419</v>
      </c>
      <c r="N50" t="s">
        <v>419</v>
      </c>
      <c r="O50" t="s">
        <v>419</v>
      </c>
      <c r="P50">
        <v>5452</v>
      </c>
      <c r="Q50" t="s">
        <v>419</v>
      </c>
      <c r="S50" t="s">
        <v>419</v>
      </c>
      <c r="T50" t="s">
        <v>419</v>
      </c>
      <c r="W50">
        <v>18.950918051213929</v>
      </c>
      <c r="X50">
        <v>48.281253919077727</v>
      </c>
      <c r="Y50">
        <v>44.53465742035273</v>
      </c>
      <c r="Z50">
        <v>48.956538298969321</v>
      </c>
      <c r="AA50">
        <v>3.7901836102427855</v>
      </c>
      <c r="AB50">
        <v>3.9796927907549247</v>
      </c>
      <c r="AC50">
        <v>3.6954290199867161</v>
      </c>
      <c r="AD50">
        <v>1.2447594673305682</v>
      </c>
      <c r="AE50">
        <v>65.90181752309644</v>
      </c>
      <c r="AF50">
        <v>1.6203034933787908</v>
      </c>
      <c r="AG50" t="s">
        <v>419</v>
      </c>
      <c r="AH50">
        <v>68</v>
      </c>
      <c r="AI50">
        <v>68</v>
      </c>
      <c r="AJ50">
        <v>3.1584863418689879E-2</v>
      </c>
      <c r="AK50" t="s">
        <v>419</v>
      </c>
      <c r="AL50">
        <v>70</v>
      </c>
      <c r="AM50">
        <v>7001.841315321919</v>
      </c>
      <c r="AN50">
        <v>17000</v>
      </c>
      <c r="AO50">
        <v>9998.158684678081</v>
      </c>
    </row>
    <row r="51" spans="1:41">
      <c r="B51" t="s">
        <v>374</v>
      </c>
      <c r="D51">
        <v>90</v>
      </c>
      <c r="E51">
        <v>298</v>
      </c>
      <c r="F51" t="s">
        <v>162</v>
      </c>
      <c r="G51" t="s">
        <v>419</v>
      </c>
      <c r="H51" t="s">
        <v>419</v>
      </c>
      <c r="I51" t="s">
        <v>419</v>
      </c>
      <c r="J51" t="s">
        <v>419</v>
      </c>
      <c r="L51" t="s">
        <v>419</v>
      </c>
      <c r="M51" t="s">
        <v>419</v>
      </c>
      <c r="N51" t="s">
        <v>419</v>
      </c>
      <c r="O51" t="s">
        <v>419</v>
      </c>
      <c r="P51">
        <v>3570</v>
      </c>
      <c r="Q51" t="s">
        <v>419</v>
      </c>
      <c r="S51" t="s">
        <v>419</v>
      </c>
      <c r="T51" t="s">
        <v>419</v>
      </c>
      <c r="W51">
        <v>17.000088251824259</v>
      </c>
      <c r="X51">
        <v>43.311124839172663</v>
      </c>
      <c r="Y51">
        <v>39.950207391787011</v>
      </c>
      <c r="Z51">
        <v>43.916894650545999</v>
      </c>
      <c r="AA51">
        <v>3.4000176503648514</v>
      </c>
      <c r="AB51">
        <v>3.5700185328830942</v>
      </c>
      <c r="AC51">
        <v>3.3150172091057306</v>
      </c>
      <c r="AD51">
        <v>1.1166224633406567</v>
      </c>
      <c r="AE51">
        <v>59.117806895718857</v>
      </c>
      <c r="AF51">
        <v>1.4535075455309741</v>
      </c>
      <c r="AG51">
        <v>8</v>
      </c>
      <c r="AH51">
        <v>53</v>
      </c>
      <c r="AI51">
        <v>61</v>
      </c>
      <c r="AJ51">
        <v>2.8333480419707097E-2</v>
      </c>
      <c r="AK51" t="s">
        <v>419</v>
      </c>
      <c r="AL51">
        <v>62</v>
      </c>
      <c r="AM51">
        <v>4676.2850949237945</v>
      </c>
      <c r="AN51">
        <v>15075</v>
      </c>
      <c r="AO51">
        <v>10398.714905076205</v>
      </c>
    </row>
    <row r="52" spans="1:41">
      <c r="B52" t="s">
        <v>374</v>
      </c>
      <c r="D52">
        <v>54</v>
      </c>
      <c r="E52">
        <v>326</v>
      </c>
      <c r="F52" t="s">
        <v>228</v>
      </c>
      <c r="G52" t="s">
        <v>422</v>
      </c>
      <c r="H52" t="s">
        <v>419</v>
      </c>
      <c r="I52" t="s">
        <v>419</v>
      </c>
      <c r="J52" t="s">
        <v>419</v>
      </c>
      <c r="L52" t="s">
        <v>419</v>
      </c>
      <c r="M52" t="s">
        <v>419</v>
      </c>
      <c r="N52" t="s">
        <v>419</v>
      </c>
      <c r="O52" t="s">
        <v>419</v>
      </c>
      <c r="P52">
        <v>4100</v>
      </c>
      <c r="Q52" t="s">
        <v>419</v>
      </c>
      <c r="S52" t="s">
        <v>419</v>
      </c>
      <c r="T52" t="s">
        <v>419</v>
      </c>
      <c r="W52">
        <v>17.278778223165638</v>
      </c>
      <c r="X52">
        <v>44.021143279159098</v>
      </c>
      <c r="Y52">
        <v>40.605128824439248</v>
      </c>
      <c r="Z52">
        <v>44.636843743177899</v>
      </c>
      <c r="AA52">
        <v>3.4557556446331272</v>
      </c>
      <c r="AB52">
        <v>3.628543426864784</v>
      </c>
      <c r="AC52">
        <v>3.3693617535172997</v>
      </c>
      <c r="AD52">
        <v>1.1349277496249295</v>
      </c>
      <c r="AE52">
        <v>60.086951271058503</v>
      </c>
      <c r="AF52">
        <v>1.4773355380806621</v>
      </c>
      <c r="AG52">
        <v>11</v>
      </c>
      <c r="AH52">
        <v>51</v>
      </c>
      <c r="AI52">
        <v>62</v>
      </c>
      <c r="AJ52">
        <v>2.8797963705276063E-2</v>
      </c>
      <c r="AK52">
        <v>5.7689981483376909E-2</v>
      </c>
      <c r="AL52">
        <v>63</v>
      </c>
      <c r="AM52">
        <v>5297.7885734406909</v>
      </c>
      <c r="AN52">
        <v>15700</v>
      </c>
      <c r="AO52">
        <v>10402.211426559308</v>
      </c>
    </row>
    <row r="53" spans="1:41">
      <c r="B53" t="s">
        <v>308</v>
      </c>
      <c r="E53">
        <v>317</v>
      </c>
      <c r="F53" t="s">
        <v>314</v>
      </c>
      <c r="G53" t="s">
        <v>419</v>
      </c>
      <c r="H53" t="s">
        <v>419</v>
      </c>
      <c r="I53" t="s">
        <v>419</v>
      </c>
      <c r="J53" t="s">
        <v>419</v>
      </c>
      <c r="L53" t="s">
        <v>419</v>
      </c>
      <c r="M53" t="s">
        <v>419</v>
      </c>
      <c r="N53" t="s">
        <v>419</v>
      </c>
      <c r="O53" t="s">
        <v>419</v>
      </c>
      <c r="P53">
        <v>2170</v>
      </c>
      <c r="Q53" t="s">
        <v>419</v>
      </c>
      <c r="S53" t="s">
        <v>419</v>
      </c>
      <c r="T53" t="s">
        <v>419</v>
      </c>
      <c r="W53">
        <v>11.426288824996634</v>
      </c>
      <c r="X53">
        <v>29.110756039443924</v>
      </c>
      <c r="Y53">
        <v>26.851778738742087</v>
      </c>
      <c r="Z53">
        <v>29.517912797907972</v>
      </c>
      <c r="AA53">
        <v>2.2852577649993266</v>
      </c>
      <c r="AB53">
        <v>2.3995206532492928</v>
      </c>
      <c r="AC53">
        <v>2.2281263208743436</v>
      </c>
      <c r="AD53">
        <v>0.75051673765519555</v>
      </c>
      <c r="AE53">
        <v>39.734919388925789</v>
      </c>
      <c r="AF53">
        <v>0.97694769453721209</v>
      </c>
      <c r="AG53">
        <v>3</v>
      </c>
      <c r="AH53">
        <v>38</v>
      </c>
      <c r="AI53">
        <v>41</v>
      </c>
      <c r="AJ53">
        <v>1.9043814708327722E-2</v>
      </c>
      <c r="AK53" t="s">
        <v>419</v>
      </c>
      <c r="AL53">
        <v>41</v>
      </c>
      <c r="AN53">
        <v>10475</v>
      </c>
      <c r="AO53">
        <v>10475</v>
      </c>
    </row>
    <row r="54" spans="1:41">
      <c r="B54" t="s">
        <v>374</v>
      </c>
      <c r="D54">
        <v>62</v>
      </c>
      <c r="E54">
        <v>148</v>
      </c>
      <c r="F54" t="s">
        <v>137</v>
      </c>
      <c r="G54" t="s">
        <v>419</v>
      </c>
      <c r="H54" t="s">
        <v>419</v>
      </c>
      <c r="I54" t="s">
        <v>419</v>
      </c>
      <c r="J54" t="s">
        <v>419</v>
      </c>
      <c r="L54" t="s">
        <v>419</v>
      </c>
      <c r="M54" t="s">
        <v>419</v>
      </c>
      <c r="N54" t="s">
        <v>419</v>
      </c>
      <c r="O54" t="s">
        <v>419</v>
      </c>
      <c r="P54">
        <v>4400</v>
      </c>
      <c r="Q54" t="s">
        <v>419</v>
      </c>
      <c r="S54" t="s">
        <v>419</v>
      </c>
      <c r="T54" t="s">
        <v>419</v>
      </c>
      <c r="W54">
        <v>14.213188538410446</v>
      </c>
      <c r="X54">
        <v>36.210940439308295</v>
      </c>
      <c r="Y54">
        <v>33.400993065264544</v>
      </c>
      <c r="Z54">
        <v>36.717403724226983</v>
      </c>
      <c r="AA54">
        <v>2.8426377076820892</v>
      </c>
      <c r="AB54">
        <v>2.9847695930661935</v>
      </c>
      <c r="AC54">
        <v>2.7715717649900369</v>
      </c>
      <c r="AD54">
        <v>0.93356960049792603</v>
      </c>
      <c r="AE54">
        <v>49.426363142322323</v>
      </c>
      <c r="AF54">
        <v>1.215227620034093</v>
      </c>
      <c r="AG54">
        <v>7</v>
      </c>
      <c r="AH54">
        <v>44</v>
      </c>
      <c r="AI54">
        <v>51</v>
      </c>
      <c r="AJ54">
        <v>2.3688647564017409E-2</v>
      </c>
      <c r="AK54" t="s">
        <v>419</v>
      </c>
      <c r="AL54">
        <v>52.5</v>
      </c>
      <c r="AM54">
        <v>4878.8753343206126</v>
      </c>
      <c r="AN54">
        <v>15389.6</v>
      </c>
      <c r="AO54">
        <v>10510.724665679387</v>
      </c>
    </row>
    <row r="55" spans="1:41">
      <c r="A55" t="s">
        <v>56</v>
      </c>
      <c r="B55" t="s">
        <v>374</v>
      </c>
      <c r="C55">
        <v>134</v>
      </c>
      <c r="D55">
        <v>83</v>
      </c>
      <c r="E55">
        <v>118</v>
      </c>
      <c r="F55" t="s">
        <v>239</v>
      </c>
      <c r="G55" t="s">
        <v>422</v>
      </c>
      <c r="H55" t="s">
        <v>419</v>
      </c>
      <c r="I55" t="s">
        <v>419</v>
      </c>
      <c r="J55" t="s">
        <v>419</v>
      </c>
      <c r="L55" t="s">
        <v>419</v>
      </c>
      <c r="M55" t="s">
        <v>419</v>
      </c>
      <c r="N55" t="s">
        <v>419</v>
      </c>
      <c r="O55" t="s">
        <v>419</v>
      </c>
      <c r="P55">
        <v>2970</v>
      </c>
      <c r="Q55" t="s">
        <v>419</v>
      </c>
      <c r="S55" t="s">
        <v>419</v>
      </c>
      <c r="T55" t="s">
        <v>419</v>
      </c>
      <c r="W55">
        <v>18.950918051213929</v>
      </c>
      <c r="X55">
        <v>48.281253919077727</v>
      </c>
      <c r="Y55">
        <v>44.53465742035273</v>
      </c>
      <c r="Z55">
        <v>48.956538298969321</v>
      </c>
      <c r="AA55">
        <v>3.7901836102427855</v>
      </c>
      <c r="AB55">
        <v>3.9796927907549247</v>
      </c>
      <c r="AC55">
        <v>3.6954290199867161</v>
      </c>
      <c r="AD55">
        <v>1.2447594673305682</v>
      </c>
      <c r="AE55">
        <v>65.90181752309644</v>
      </c>
      <c r="AF55">
        <v>1.6203034933787908</v>
      </c>
      <c r="AG55">
        <v>20</v>
      </c>
      <c r="AH55">
        <v>48</v>
      </c>
      <c r="AI55">
        <v>68</v>
      </c>
      <c r="AJ55">
        <v>3.1584863418689879E-2</v>
      </c>
      <c r="AK55">
        <v>6.3272882917252096E-2</v>
      </c>
      <c r="AL55">
        <v>72</v>
      </c>
      <c r="AM55">
        <v>4140.0390429332083</v>
      </c>
      <c r="AN55">
        <v>15132.5</v>
      </c>
      <c r="AO55">
        <v>10992.460957066793</v>
      </c>
    </row>
    <row r="56" spans="1:41">
      <c r="A56" t="s">
        <v>3</v>
      </c>
      <c r="B56" t="s">
        <v>374</v>
      </c>
      <c r="C56">
        <v>19</v>
      </c>
      <c r="D56">
        <v>84</v>
      </c>
      <c r="E56">
        <v>209</v>
      </c>
      <c r="F56" t="s">
        <v>87</v>
      </c>
      <c r="G56" t="s">
        <v>419</v>
      </c>
      <c r="H56" t="s">
        <v>419</v>
      </c>
      <c r="I56" t="s">
        <v>419</v>
      </c>
      <c r="J56" t="s">
        <v>419</v>
      </c>
      <c r="L56">
        <v>1100</v>
      </c>
      <c r="M56" t="s">
        <v>419</v>
      </c>
      <c r="N56" t="s">
        <v>419</v>
      </c>
      <c r="O56" t="s">
        <v>419</v>
      </c>
      <c r="P56">
        <v>6250</v>
      </c>
      <c r="Q56" t="s">
        <v>419</v>
      </c>
      <c r="S56" t="s">
        <v>419</v>
      </c>
      <c r="T56" t="s">
        <v>419</v>
      </c>
      <c r="W56">
        <v>23.131267621334647</v>
      </c>
      <c r="X56">
        <v>58.931530518874276</v>
      </c>
      <c r="Y56">
        <v>54.358478910136419</v>
      </c>
      <c r="Z56">
        <v>59.755774688447836</v>
      </c>
      <c r="AA56">
        <v>4.6262535242669296</v>
      </c>
      <c r="AB56">
        <v>4.8575662004802753</v>
      </c>
      <c r="AC56">
        <v>4.5105971861602558</v>
      </c>
      <c r="AD56">
        <v>1.5193387615946639</v>
      </c>
      <c r="AE56">
        <v>80.438983153191231</v>
      </c>
      <c r="AF56">
        <v>1.9777233816241122</v>
      </c>
      <c r="AG56">
        <v>18</v>
      </c>
      <c r="AH56">
        <v>65</v>
      </c>
      <c r="AI56">
        <v>83</v>
      </c>
      <c r="AJ56">
        <v>3.855211270222441E-2</v>
      </c>
      <c r="AK56" t="s">
        <v>419</v>
      </c>
      <c r="AL56">
        <v>84</v>
      </c>
      <c r="AM56">
        <v>9328.7898106551511</v>
      </c>
      <c r="AN56">
        <v>20500</v>
      </c>
      <c r="AO56">
        <v>11171.210189344849</v>
      </c>
    </row>
    <row r="57" spans="1:41">
      <c r="B57" t="s">
        <v>374</v>
      </c>
      <c r="D57">
        <v>60</v>
      </c>
      <c r="E57">
        <v>225</v>
      </c>
      <c r="F57" t="s">
        <v>82</v>
      </c>
      <c r="G57" t="s">
        <v>419</v>
      </c>
      <c r="H57" t="s">
        <v>419</v>
      </c>
      <c r="I57" t="s">
        <v>471</v>
      </c>
      <c r="J57" t="s">
        <v>419</v>
      </c>
      <c r="L57" t="s">
        <v>419</v>
      </c>
      <c r="M57" t="s">
        <v>419</v>
      </c>
      <c r="N57" t="s">
        <v>419</v>
      </c>
      <c r="O57" t="s">
        <v>419</v>
      </c>
      <c r="P57">
        <v>6050</v>
      </c>
      <c r="Q57" t="s">
        <v>419</v>
      </c>
      <c r="S57" t="s">
        <v>419</v>
      </c>
      <c r="T57" t="s">
        <v>419</v>
      </c>
      <c r="W57">
        <v>19.786987965238069</v>
      </c>
      <c r="X57">
        <v>50.411309239037024</v>
      </c>
      <c r="Y57">
        <v>46.49942171830947</v>
      </c>
      <c r="Z57">
        <v>51.116385576865014</v>
      </c>
      <c r="AA57">
        <v>3.9573975930476144</v>
      </c>
      <c r="AB57">
        <v>4.155267472699995</v>
      </c>
      <c r="AC57">
        <v>3.8584626532214235</v>
      </c>
      <c r="AD57">
        <v>1.2996753261833873</v>
      </c>
      <c r="AE57">
        <v>68.809250649115398</v>
      </c>
      <c r="AF57">
        <v>1.6917874710278551</v>
      </c>
      <c r="AG57">
        <v>10</v>
      </c>
      <c r="AH57">
        <v>61</v>
      </c>
      <c r="AI57">
        <v>71</v>
      </c>
      <c r="AJ57">
        <v>3.2978313275396784E-2</v>
      </c>
      <c r="AK57" t="s">
        <v>419</v>
      </c>
      <c r="AL57">
        <v>77.5</v>
      </c>
      <c r="AM57">
        <v>6437.8782017702442</v>
      </c>
      <c r="AN57">
        <v>17700</v>
      </c>
      <c r="AO57">
        <v>11262.121798229757</v>
      </c>
    </row>
    <row r="58" spans="1:41">
      <c r="B58" t="s">
        <v>374</v>
      </c>
      <c r="D58">
        <v>95</v>
      </c>
      <c r="E58">
        <v>341</v>
      </c>
      <c r="F58" t="s">
        <v>128</v>
      </c>
      <c r="G58" t="s">
        <v>419</v>
      </c>
      <c r="H58" t="s">
        <v>419</v>
      </c>
      <c r="I58" t="s">
        <v>419</v>
      </c>
      <c r="J58" t="s">
        <v>419</v>
      </c>
      <c r="L58" t="s">
        <v>419</v>
      </c>
      <c r="M58" t="s">
        <v>419</v>
      </c>
      <c r="N58" t="s">
        <v>419</v>
      </c>
      <c r="O58" t="s">
        <v>419</v>
      </c>
      <c r="P58">
        <v>5520</v>
      </c>
      <c r="Q58" t="s">
        <v>419</v>
      </c>
      <c r="S58" t="s">
        <v>419</v>
      </c>
      <c r="T58" t="s">
        <v>419</v>
      </c>
      <c r="W58">
        <v>22.016507735969121</v>
      </c>
      <c r="X58">
        <v>56.091456758928523</v>
      </c>
      <c r="Y58">
        <v>51.738793179527427</v>
      </c>
      <c r="Z58">
        <v>56.875978317920229</v>
      </c>
      <c r="AA58">
        <v>4.4033015471938235</v>
      </c>
      <c r="AB58">
        <v>4.6234666245535152</v>
      </c>
      <c r="AC58">
        <v>4.2932190085139785</v>
      </c>
      <c r="AD58">
        <v>1.4461176164575715</v>
      </c>
      <c r="AE58">
        <v>76.56240565183262</v>
      </c>
      <c r="AF58">
        <v>1.8824114114253598</v>
      </c>
      <c r="AG58">
        <v>4</v>
      </c>
      <c r="AH58">
        <v>75</v>
      </c>
      <c r="AI58">
        <v>79</v>
      </c>
      <c r="AJ58">
        <v>3.6694179559948532E-2</v>
      </c>
      <c r="AK58" t="s">
        <v>419</v>
      </c>
      <c r="AL58">
        <v>86.5</v>
      </c>
      <c r="AM58">
        <v>6791.4291921009481</v>
      </c>
      <c r="AN58">
        <v>18330</v>
      </c>
      <c r="AO58">
        <v>11538.570807899052</v>
      </c>
    </row>
    <row r="59" spans="1:41">
      <c r="B59" t="s">
        <v>374</v>
      </c>
      <c r="D59">
        <v>77</v>
      </c>
      <c r="E59">
        <v>347</v>
      </c>
      <c r="F59" t="s">
        <v>246</v>
      </c>
      <c r="G59" t="s">
        <v>419</v>
      </c>
      <c r="H59" t="s">
        <v>419</v>
      </c>
      <c r="I59" t="s">
        <v>419</v>
      </c>
      <c r="J59" t="s">
        <v>485</v>
      </c>
      <c r="L59" t="s">
        <v>419</v>
      </c>
      <c r="M59" t="s">
        <v>419</v>
      </c>
      <c r="N59" t="s">
        <v>419</v>
      </c>
      <c r="O59" t="s">
        <v>419</v>
      </c>
      <c r="P59">
        <v>4980</v>
      </c>
      <c r="Q59" t="s">
        <v>419</v>
      </c>
      <c r="S59" t="s">
        <v>419</v>
      </c>
      <c r="T59" t="s">
        <v>419</v>
      </c>
      <c r="W59">
        <v>19.50829799389669</v>
      </c>
      <c r="X59">
        <v>49.701290799050604</v>
      </c>
      <c r="Y59">
        <v>45.844500285657226</v>
      </c>
      <c r="Z59">
        <v>50.396436484233121</v>
      </c>
      <c r="AA59">
        <v>3.9016595987793381</v>
      </c>
      <c r="AB59">
        <v>4.0967425787183052</v>
      </c>
      <c r="AC59">
        <v>3.8041181088098543</v>
      </c>
      <c r="AD59">
        <v>1.2813700398991141</v>
      </c>
      <c r="AE59">
        <v>67.840106273775746</v>
      </c>
      <c r="AF59">
        <v>1.6679594784781671</v>
      </c>
      <c r="AG59">
        <v>2</v>
      </c>
      <c r="AH59">
        <v>68</v>
      </c>
      <c r="AI59">
        <v>70</v>
      </c>
      <c r="AJ59">
        <v>3.2513829989827818E-2</v>
      </c>
      <c r="AK59" t="s">
        <v>419</v>
      </c>
      <c r="AL59">
        <v>70.5</v>
      </c>
      <c r="AM59">
        <v>5430.1887474469931</v>
      </c>
      <c r="AN59">
        <v>17000</v>
      </c>
      <c r="AO59">
        <v>11569.811252553007</v>
      </c>
    </row>
    <row r="60" spans="1:41">
      <c r="B60" t="s">
        <v>374</v>
      </c>
      <c r="D60">
        <v>61</v>
      </c>
      <c r="E60">
        <v>295</v>
      </c>
      <c r="F60" t="s">
        <v>120</v>
      </c>
      <c r="G60" t="s">
        <v>422</v>
      </c>
      <c r="H60" t="s">
        <v>419</v>
      </c>
      <c r="I60" t="s">
        <v>419</v>
      </c>
      <c r="J60" t="s">
        <v>419</v>
      </c>
      <c r="L60" t="s">
        <v>419</v>
      </c>
      <c r="M60" t="s">
        <v>419</v>
      </c>
      <c r="N60" t="s">
        <v>419</v>
      </c>
      <c r="O60" t="s">
        <v>419</v>
      </c>
      <c r="P60">
        <v>4460</v>
      </c>
      <c r="Q60" t="s">
        <v>419</v>
      </c>
      <c r="S60" t="s">
        <v>419</v>
      </c>
      <c r="T60" t="s">
        <v>419</v>
      </c>
      <c r="W60">
        <v>18.672228079872546</v>
      </c>
      <c r="X60">
        <v>47.571235479091285</v>
      </c>
      <c r="Y60">
        <v>43.879735987700478</v>
      </c>
      <c r="Z60">
        <v>48.236589206337413</v>
      </c>
      <c r="AA60">
        <v>3.7344456159745092</v>
      </c>
      <c r="AB60">
        <v>3.9211678967732349</v>
      </c>
      <c r="AC60">
        <v>3.6410844755751466</v>
      </c>
      <c r="AD60">
        <v>1.226454181046295</v>
      </c>
      <c r="AE60">
        <v>64.932673147756773</v>
      </c>
      <c r="AF60">
        <v>1.5964755008291027</v>
      </c>
      <c r="AG60">
        <v>8</v>
      </c>
      <c r="AH60">
        <v>59</v>
      </c>
      <c r="AI60">
        <v>67</v>
      </c>
      <c r="AJ60">
        <v>3.112038013312091E-2</v>
      </c>
      <c r="AK60">
        <v>6.234239934493957E-2</v>
      </c>
      <c r="AL60">
        <v>70.5</v>
      </c>
      <c r="AM60">
        <v>5712.724695347345</v>
      </c>
      <c r="AN60">
        <v>17362.5</v>
      </c>
      <c r="AO60">
        <v>11649.775304652656</v>
      </c>
    </row>
    <row r="61" spans="1:41">
      <c r="B61" t="s">
        <v>374</v>
      </c>
      <c r="D61">
        <v>48</v>
      </c>
      <c r="E61">
        <v>234</v>
      </c>
      <c r="F61" t="s">
        <v>184</v>
      </c>
      <c r="G61" t="s">
        <v>419</v>
      </c>
      <c r="H61" t="s">
        <v>470</v>
      </c>
      <c r="I61" t="s">
        <v>419</v>
      </c>
      <c r="J61" t="s">
        <v>419</v>
      </c>
      <c r="L61">
        <v>1100</v>
      </c>
      <c r="M61" t="s">
        <v>419</v>
      </c>
      <c r="N61" t="s">
        <v>419</v>
      </c>
      <c r="O61">
        <v>200</v>
      </c>
      <c r="P61">
        <v>4900</v>
      </c>
      <c r="Q61" t="s">
        <v>419</v>
      </c>
      <c r="S61" t="s">
        <v>419</v>
      </c>
      <c r="T61" t="s">
        <v>419</v>
      </c>
      <c r="W61">
        <v>16.164018337800115</v>
      </c>
      <c r="X61">
        <v>41.181069519213352</v>
      </c>
      <c r="Y61">
        <v>37.98544309383027</v>
      </c>
      <c r="Z61">
        <v>41.757047372650298</v>
      </c>
      <c r="AA61">
        <v>3.2328036675600229</v>
      </c>
      <c r="AB61">
        <v>3.3944438509380239</v>
      </c>
      <c r="AC61">
        <v>3.1519835758710224</v>
      </c>
      <c r="AD61">
        <v>1.0617066044878376</v>
      </c>
      <c r="AE61">
        <v>56.210373769699899</v>
      </c>
      <c r="AF61">
        <v>1.3820235678819099</v>
      </c>
      <c r="AG61">
        <v>9</v>
      </c>
      <c r="AH61">
        <v>49</v>
      </c>
      <c r="AI61">
        <v>58</v>
      </c>
      <c r="AJ61">
        <v>2.6940030563000192E-2</v>
      </c>
      <c r="AK61" t="s">
        <v>419</v>
      </c>
      <c r="AL61">
        <v>58</v>
      </c>
      <c r="AM61">
        <v>5461.2355717603878</v>
      </c>
      <c r="AN61">
        <v>17250</v>
      </c>
      <c r="AO61">
        <v>11788.764428239612</v>
      </c>
    </row>
    <row r="62" spans="1:41">
      <c r="B62" t="s">
        <v>374</v>
      </c>
      <c r="D62">
        <v>28</v>
      </c>
      <c r="E62">
        <v>324</v>
      </c>
      <c r="F62" t="s">
        <v>78</v>
      </c>
      <c r="G62" t="s">
        <v>419</v>
      </c>
      <c r="H62" t="s">
        <v>419</v>
      </c>
      <c r="I62" t="s">
        <v>419</v>
      </c>
      <c r="J62" t="s">
        <v>485</v>
      </c>
      <c r="L62" t="s">
        <v>419</v>
      </c>
      <c r="M62" t="s">
        <v>419</v>
      </c>
      <c r="N62" t="s">
        <v>419</v>
      </c>
      <c r="O62">
        <v>300</v>
      </c>
      <c r="P62">
        <v>4200</v>
      </c>
      <c r="Q62" t="s">
        <v>419</v>
      </c>
      <c r="S62" t="s">
        <v>419</v>
      </c>
      <c r="T62" t="s">
        <v>419</v>
      </c>
      <c r="W62">
        <v>16.164018337800115</v>
      </c>
      <c r="X62">
        <v>41.181069519213352</v>
      </c>
      <c r="Y62">
        <v>37.98544309383027</v>
      </c>
      <c r="Z62">
        <v>41.757047372650298</v>
      </c>
      <c r="AA62">
        <v>3.2328036675600229</v>
      </c>
      <c r="AB62">
        <v>3.3944438509380239</v>
      </c>
      <c r="AC62">
        <v>3.1519835758710224</v>
      </c>
      <c r="AD62">
        <v>1.0617066044878376</v>
      </c>
      <c r="AE62">
        <v>56.210373769699899</v>
      </c>
      <c r="AF62">
        <v>1.3820235678819099</v>
      </c>
      <c r="AG62">
        <v>15</v>
      </c>
      <c r="AH62">
        <v>43</v>
      </c>
      <c r="AI62">
        <v>58</v>
      </c>
      <c r="AJ62">
        <v>2.6940030563000192E-2</v>
      </c>
      <c r="AK62" t="s">
        <v>419</v>
      </c>
      <c r="AL62">
        <v>58</v>
      </c>
      <c r="AM62">
        <v>5294.4249318030788</v>
      </c>
      <c r="AN62">
        <v>17220</v>
      </c>
      <c r="AO62">
        <v>11925.575068196922</v>
      </c>
    </row>
    <row r="63" spans="1:41">
      <c r="A63" t="s">
        <v>6</v>
      </c>
      <c r="B63" t="s">
        <v>374</v>
      </c>
      <c r="C63">
        <v>23</v>
      </c>
      <c r="D63">
        <v>87</v>
      </c>
      <c r="E63">
        <v>216</v>
      </c>
      <c r="F63" t="s">
        <v>101</v>
      </c>
      <c r="G63" t="s">
        <v>422</v>
      </c>
      <c r="H63" t="s">
        <v>419</v>
      </c>
      <c r="I63" t="s">
        <v>419</v>
      </c>
      <c r="J63" t="s">
        <v>419</v>
      </c>
      <c r="L63" t="s">
        <v>419</v>
      </c>
      <c r="M63" t="s">
        <v>419</v>
      </c>
      <c r="N63" t="s">
        <v>419</v>
      </c>
      <c r="O63" t="s">
        <v>419</v>
      </c>
      <c r="P63">
        <v>3930</v>
      </c>
      <c r="Q63" t="s">
        <v>419</v>
      </c>
      <c r="S63" t="s">
        <v>419</v>
      </c>
      <c r="T63" t="s">
        <v>419</v>
      </c>
      <c r="W63">
        <v>19.786987965238069</v>
      </c>
      <c r="X63">
        <v>50.411309239037024</v>
      </c>
      <c r="Y63">
        <v>46.49942171830947</v>
      </c>
      <c r="Z63">
        <v>51.116385576865014</v>
      </c>
      <c r="AA63">
        <v>3.9573975930476144</v>
      </c>
      <c r="AB63">
        <v>4.155267472699995</v>
      </c>
      <c r="AC63">
        <v>3.8584626532214235</v>
      </c>
      <c r="AD63">
        <v>1.2996753261833873</v>
      </c>
      <c r="AE63">
        <v>68.809250649115398</v>
      </c>
      <c r="AF63">
        <v>1.6917874710278551</v>
      </c>
      <c r="AG63">
        <v>16</v>
      </c>
      <c r="AH63">
        <v>55</v>
      </c>
      <c r="AI63">
        <v>71</v>
      </c>
      <c r="AJ63">
        <v>3.2978313275396784E-2</v>
      </c>
      <c r="AK63">
        <v>6.606433363418969E-2</v>
      </c>
      <c r="AL63">
        <v>71</v>
      </c>
      <c r="AM63">
        <v>5317.3899287537515</v>
      </c>
      <c r="AN63">
        <v>17350</v>
      </c>
      <c r="AO63">
        <v>12032.610071246248</v>
      </c>
    </row>
    <row r="64" spans="1:41">
      <c r="B64" t="s">
        <v>308</v>
      </c>
      <c r="E64">
        <v>308</v>
      </c>
      <c r="F64" t="s">
        <v>357</v>
      </c>
      <c r="G64" t="s">
        <v>419</v>
      </c>
      <c r="H64" t="s">
        <v>419</v>
      </c>
      <c r="I64" t="s">
        <v>419</v>
      </c>
      <c r="J64" t="s">
        <v>419</v>
      </c>
      <c r="L64" t="s">
        <v>419</v>
      </c>
      <c r="M64" t="s">
        <v>419</v>
      </c>
      <c r="N64" t="s">
        <v>419</v>
      </c>
      <c r="O64" t="s">
        <v>419</v>
      </c>
      <c r="P64">
        <v>5120</v>
      </c>
      <c r="Q64" t="s">
        <v>419</v>
      </c>
      <c r="S64" t="s">
        <v>419</v>
      </c>
      <c r="T64" t="s">
        <v>419</v>
      </c>
      <c r="W64">
        <v>19.786987965238069</v>
      </c>
      <c r="X64">
        <v>50.411309239037024</v>
      </c>
      <c r="Y64">
        <v>46.49942171830947</v>
      </c>
      <c r="Z64">
        <v>51.116385576865014</v>
      </c>
      <c r="AA64">
        <v>3.9573975930476144</v>
      </c>
      <c r="AB64">
        <v>4.155267472699995</v>
      </c>
      <c r="AC64">
        <v>3.8584626532214235</v>
      </c>
      <c r="AD64">
        <v>1.2996753261833873</v>
      </c>
      <c r="AE64">
        <v>68.809250649115398</v>
      </c>
      <c r="AF64">
        <v>1.6917874710278551</v>
      </c>
      <c r="AG64">
        <v>16</v>
      </c>
      <c r="AH64">
        <v>55</v>
      </c>
      <c r="AI64">
        <v>71</v>
      </c>
      <c r="AJ64">
        <v>3.2978313275396784E-2</v>
      </c>
      <c r="AK64" t="s">
        <v>419</v>
      </c>
      <c r="AL64">
        <v>73.5</v>
      </c>
      <c r="AN64">
        <v>12313.75</v>
      </c>
      <c r="AO64">
        <v>12313.75</v>
      </c>
    </row>
    <row r="65" spans="1:41">
      <c r="B65" t="s">
        <v>374</v>
      </c>
      <c r="D65">
        <v>66</v>
      </c>
      <c r="E65">
        <v>173</v>
      </c>
      <c r="F65" t="s">
        <v>108</v>
      </c>
      <c r="G65" t="s">
        <v>422</v>
      </c>
      <c r="H65" t="s">
        <v>419</v>
      </c>
      <c r="I65" t="s">
        <v>419</v>
      </c>
      <c r="J65" t="s">
        <v>419</v>
      </c>
      <c r="L65" t="s">
        <v>419</v>
      </c>
      <c r="M65" t="s">
        <v>419</v>
      </c>
      <c r="N65" t="s">
        <v>419</v>
      </c>
      <c r="O65" t="s">
        <v>419</v>
      </c>
      <c r="P65">
        <v>7100</v>
      </c>
      <c r="Q65">
        <v>650</v>
      </c>
      <c r="S65" t="s">
        <v>419</v>
      </c>
      <c r="T65" t="s">
        <v>419</v>
      </c>
      <c r="W65">
        <v>29.262446990845032</v>
      </c>
      <c r="X65">
        <v>74.551936198575902</v>
      </c>
      <c r="Y65">
        <v>68.766750428485835</v>
      </c>
      <c r="Z65">
        <v>75.594654726349674</v>
      </c>
      <c r="AA65">
        <v>5.8524893981690074</v>
      </c>
      <c r="AB65">
        <v>6.1451138680774564</v>
      </c>
      <c r="AC65">
        <v>5.7061771632147815</v>
      </c>
      <c r="AD65">
        <v>1.9220550598486712</v>
      </c>
      <c r="AE65">
        <v>101.7601594106636</v>
      </c>
      <c r="AF65">
        <v>2.5019392177172501</v>
      </c>
      <c r="AG65">
        <v>8</v>
      </c>
      <c r="AH65">
        <v>97</v>
      </c>
      <c r="AI65">
        <v>105</v>
      </c>
      <c r="AJ65">
        <v>4.8770744984741723E-2</v>
      </c>
      <c r="AK65">
        <v>9.7700775092815731E-2</v>
      </c>
      <c r="AL65">
        <v>106</v>
      </c>
      <c r="AM65">
        <v>10214.206074327521</v>
      </c>
      <c r="AN65">
        <v>23177.5</v>
      </c>
      <c r="AO65">
        <v>12963.293925672479</v>
      </c>
    </row>
    <row r="66" spans="1:41">
      <c r="B66" t="s">
        <v>374</v>
      </c>
      <c r="D66">
        <v>46</v>
      </c>
      <c r="E66">
        <v>309</v>
      </c>
      <c r="F66" t="s">
        <v>126</v>
      </c>
      <c r="G66" t="s">
        <v>419</v>
      </c>
      <c r="H66" t="s">
        <v>419</v>
      </c>
      <c r="I66" t="s">
        <v>419</v>
      </c>
      <c r="J66" t="s">
        <v>419</v>
      </c>
      <c r="L66" t="s">
        <v>419</v>
      </c>
      <c r="M66" t="s">
        <v>419</v>
      </c>
      <c r="N66" t="s">
        <v>419</v>
      </c>
      <c r="O66">
        <v>250</v>
      </c>
      <c r="P66">
        <v>6200</v>
      </c>
      <c r="Q66" t="s">
        <v>419</v>
      </c>
      <c r="S66" t="s">
        <v>419</v>
      </c>
      <c r="T66" t="s">
        <v>419</v>
      </c>
      <c r="W66">
        <v>19.229608022555308</v>
      </c>
      <c r="X66">
        <v>48.991272359064162</v>
      </c>
      <c r="Y66">
        <v>45.189578853004967</v>
      </c>
      <c r="Z66">
        <v>49.676487391601214</v>
      </c>
      <c r="AA66">
        <v>3.8459216045110618</v>
      </c>
      <c r="AB66">
        <v>4.0382176847366145</v>
      </c>
      <c r="AC66">
        <v>3.7497735643982848</v>
      </c>
      <c r="AD66">
        <v>1.2630647536148409</v>
      </c>
      <c r="AE66">
        <v>66.870961898436079</v>
      </c>
      <c r="AF66">
        <v>1.6441314859284788</v>
      </c>
      <c r="AG66">
        <v>7</v>
      </c>
      <c r="AH66">
        <v>62</v>
      </c>
      <c r="AI66">
        <v>69</v>
      </c>
      <c r="AJ66">
        <v>3.2049346704258845E-2</v>
      </c>
      <c r="AK66" t="s">
        <v>419</v>
      </c>
      <c r="AL66">
        <v>69</v>
      </c>
      <c r="AM66">
        <v>7361.7445921487806</v>
      </c>
      <c r="AN66">
        <v>20670</v>
      </c>
      <c r="AO66">
        <v>13308.255407851218</v>
      </c>
    </row>
    <row r="67" spans="1:41">
      <c r="B67" t="s">
        <v>374</v>
      </c>
      <c r="D67">
        <v>81</v>
      </c>
      <c r="E67">
        <v>245</v>
      </c>
      <c r="F67" t="s">
        <v>171</v>
      </c>
      <c r="G67" t="s">
        <v>419</v>
      </c>
      <c r="H67" t="s">
        <v>419</v>
      </c>
      <c r="I67" t="s">
        <v>419</v>
      </c>
      <c r="J67" t="s">
        <v>485</v>
      </c>
      <c r="L67" t="s">
        <v>419</v>
      </c>
      <c r="M67" t="s">
        <v>419</v>
      </c>
      <c r="N67" t="s">
        <v>419</v>
      </c>
      <c r="O67" t="s">
        <v>419</v>
      </c>
      <c r="P67">
        <v>3985</v>
      </c>
      <c r="Q67" t="s">
        <v>419</v>
      </c>
      <c r="S67" t="s">
        <v>419</v>
      </c>
      <c r="T67" t="s">
        <v>419</v>
      </c>
      <c r="W67">
        <v>18.672228079872546</v>
      </c>
      <c r="X67">
        <v>47.571235479091285</v>
      </c>
      <c r="Y67">
        <v>43.879735987700478</v>
      </c>
      <c r="Z67">
        <v>48.236589206337413</v>
      </c>
      <c r="AA67">
        <v>3.7344456159745092</v>
      </c>
      <c r="AB67">
        <v>3.9211678967732349</v>
      </c>
      <c r="AC67">
        <v>3.6410844755751466</v>
      </c>
      <c r="AD67">
        <v>1.226454181046295</v>
      </c>
      <c r="AE67">
        <v>64.932673147756773</v>
      </c>
      <c r="AF67">
        <v>1.5964755008291027</v>
      </c>
      <c r="AG67">
        <v>9</v>
      </c>
      <c r="AH67">
        <v>58</v>
      </c>
      <c r="AI67">
        <v>67</v>
      </c>
      <c r="AJ67">
        <v>3.112038013312091E-2</v>
      </c>
      <c r="AK67" t="s">
        <v>419</v>
      </c>
      <c r="AL67">
        <v>67</v>
      </c>
      <c r="AM67">
        <v>4386.7945088777469</v>
      </c>
      <c r="AN67">
        <v>17842.5</v>
      </c>
      <c r="AO67">
        <v>13455.705491122253</v>
      </c>
    </row>
    <row r="68" spans="1:41">
      <c r="A68" t="s">
        <v>38</v>
      </c>
      <c r="B68" t="s">
        <v>374</v>
      </c>
      <c r="C68">
        <v>87</v>
      </c>
      <c r="D68">
        <v>67</v>
      </c>
      <c r="E68">
        <v>211</v>
      </c>
      <c r="F68" t="s">
        <v>199</v>
      </c>
      <c r="G68" t="s">
        <v>419</v>
      </c>
      <c r="H68" t="s">
        <v>419</v>
      </c>
      <c r="I68" t="s">
        <v>419</v>
      </c>
      <c r="J68" t="s">
        <v>419</v>
      </c>
      <c r="L68">
        <v>1100</v>
      </c>
      <c r="M68" t="s">
        <v>419</v>
      </c>
      <c r="N68" t="s">
        <v>419</v>
      </c>
      <c r="O68" t="s">
        <v>419</v>
      </c>
      <c r="P68">
        <v>3340</v>
      </c>
      <c r="Q68" t="s">
        <v>419</v>
      </c>
      <c r="S68" t="s">
        <v>419</v>
      </c>
      <c r="T68" t="s">
        <v>419</v>
      </c>
      <c r="W68">
        <v>19.786987965238069</v>
      </c>
      <c r="X68">
        <v>50.411309239037024</v>
      </c>
      <c r="Y68">
        <v>46.49942171830947</v>
      </c>
      <c r="Z68">
        <v>51.116385576865014</v>
      </c>
      <c r="AA68">
        <v>3.9573975930476144</v>
      </c>
      <c r="AB68">
        <v>4.155267472699995</v>
      </c>
      <c r="AC68">
        <v>3.8584626532214235</v>
      </c>
      <c r="AD68">
        <v>1.2996753261833873</v>
      </c>
      <c r="AE68">
        <v>68.809250649115398</v>
      </c>
      <c r="AF68">
        <v>1.6917874710278551</v>
      </c>
      <c r="AG68">
        <v>23</v>
      </c>
      <c r="AH68">
        <v>48</v>
      </c>
      <c r="AI68">
        <v>71</v>
      </c>
      <c r="AJ68">
        <v>3.2978313275396784E-2</v>
      </c>
      <c r="AK68" t="s">
        <v>419</v>
      </c>
      <c r="AL68">
        <v>71</v>
      </c>
      <c r="AM68">
        <v>4007.4762985080124</v>
      </c>
      <c r="AN68">
        <v>17475</v>
      </c>
      <c r="AO68">
        <v>13467.523701491988</v>
      </c>
    </row>
    <row r="69" spans="1:41">
      <c r="B69" t="s">
        <v>374</v>
      </c>
      <c r="D69">
        <v>66</v>
      </c>
      <c r="E69">
        <v>158</v>
      </c>
      <c r="F69" t="s">
        <v>109</v>
      </c>
      <c r="G69" t="s">
        <v>422</v>
      </c>
      <c r="H69" t="s">
        <v>419</v>
      </c>
      <c r="I69" t="s">
        <v>419</v>
      </c>
      <c r="J69" t="s">
        <v>419</v>
      </c>
      <c r="L69" t="s">
        <v>419</v>
      </c>
      <c r="M69" t="s">
        <v>419</v>
      </c>
      <c r="N69" t="s">
        <v>419</v>
      </c>
      <c r="O69" t="s">
        <v>419</v>
      </c>
      <c r="P69">
        <v>6330</v>
      </c>
      <c r="Q69" t="s">
        <v>419</v>
      </c>
      <c r="S69" t="s">
        <v>419</v>
      </c>
      <c r="T69" t="s">
        <v>419</v>
      </c>
      <c r="W69">
        <v>28.705067048162274</v>
      </c>
      <c r="X69">
        <v>73.131899318603018</v>
      </c>
      <c r="Y69">
        <v>67.456907563181346</v>
      </c>
      <c r="Z69">
        <v>74.15475654108586</v>
      </c>
      <c r="AA69">
        <v>5.7410134096324548</v>
      </c>
      <c r="AB69">
        <v>6.0280640801140768</v>
      </c>
      <c r="AC69">
        <v>5.5974880743916424</v>
      </c>
      <c r="AD69">
        <v>1.8854444872801253</v>
      </c>
      <c r="AE69">
        <v>99.821870659984285</v>
      </c>
      <c r="AF69">
        <v>2.4542832326178741</v>
      </c>
      <c r="AG69">
        <v>15</v>
      </c>
      <c r="AH69">
        <v>88</v>
      </c>
      <c r="AI69">
        <v>103</v>
      </c>
      <c r="AJ69">
        <v>4.7841778413603785E-2</v>
      </c>
      <c r="AK69">
        <v>9.5839807948190678E-2</v>
      </c>
      <c r="AL69">
        <v>105</v>
      </c>
      <c r="AM69">
        <v>8747.2688157689008</v>
      </c>
      <c r="AN69">
        <v>22726.25</v>
      </c>
      <c r="AO69">
        <v>13978.981184231099</v>
      </c>
    </row>
    <row r="70" spans="1:41">
      <c r="B70" t="s">
        <v>374</v>
      </c>
      <c r="D70">
        <v>66</v>
      </c>
      <c r="E70">
        <v>172</v>
      </c>
      <c r="F70" t="s">
        <v>107</v>
      </c>
      <c r="G70" t="s">
        <v>422</v>
      </c>
      <c r="H70" t="s">
        <v>419</v>
      </c>
      <c r="I70" t="s">
        <v>419</v>
      </c>
      <c r="J70" t="s">
        <v>419</v>
      </c>
      <c r="L70" t="s">
        <v>419</v>
      </c>
      <c r="M70" t="s">
        <v>419</v>
      </c>
      <c r="N70" t="s">
        <v>419</v>
      </c>
      <c r="O70" t="s">
        <v>419</v>
      </c>
      <c r="P70">
        <v>6590</v>
      </c>
      <c r="Q70" t="s">
        <v>419</v>
      </c>
      <c r="S70" t="s">
        <v>419</v>
      </c>
      <c r="T70" t="s">
        <v>419</v>
      </c>
      <c r="W70">
        <v>29.262446990845032</v>
      </c>
      <c r="X70">
        <v>74.551936198575902</v>
      </c>
      <c r="Y70">
        <v>68.766750428485835</v>
      </c>
      <c r="Z70">
        <v>75.594654726349674</v>
      </c>
      <c r="AA70">
        <v>5.8524893981690074</v>
      </c>
      <c r="AB70">
        <v>6.1451138680774564</v>
      </c>
      <c r="AC70">
        <v>5.7061771632147815</v>
      </c>
      <c r="AD70">
        <v>1.9220550598486712</v>
      </c>
      <c r="AE70">
        <v>101.7601594106636</v>
      </c>
      <c r="AF70">
        <v>2.5019392177172501</v>
      </c>
      <c r="AG70">
        <v>11</v>
      </c>
      <c r="AH70">
        <v>94</v>
      </c>
      <c r="AI70">
        <v>105</v>
      </c>
      <c r="AJ70">
        <v>4.8770744984741723E-2</v>
      </c>
      <c r="AK70">
        <v>9.7700775092815731E-2</v>
      </c>
      <c r="AL70">
        <v>105</v>
      </c>
      <c r="AM70">
        <v>9054.2060743275215</v>
      </c>
      <c r="AN70">
        <v>23355</v>
      </c>
      <c r="AO70">
        <v>14300.793925672479</v>
      </c>
    </row>
    <row r="71" spans="1:41">
      <c r="B71" t="s">
        <v>374</v>
      </c>
      <c r="D71">
        <v>41</v>
      </c>
      <c r="E71">
        <v>250</v>
      </c>
      <c r="F71" t="s">
        <v>221</v>
      </c>
      <c r="G71" t="s">
        <v>422</v>
      </c>
      <c r="H71" t="s">
        <v>419</v>
      </c>
      <c r="I71" t="s">
        <v>419</v>
      </c>
      <c r="J71" t="s">
        <v>419</v>
      </c>
      <c r="L71" t="s">
        <v>419</v>
      </c>
      <c r="M71" t="s">
        <v>419</v>
      </c>
      <c r="N71" t="s">
        <v>419</v>
      </c>
      <c r="O71" t="s">
        <v>419</v>
      </c>
      <c r="P71">
        <v>6765</v>
      </c>
      <c r="Q71">
        <v>2750</v>
      </c>
      <c r="S71" t="s">
        <v>419</v>
      </c>
      <c r="T71" t="s">
        <v>419</v>
      </c>
      <c r="W71">
        <v>28.983757019503656</v>
      </c>
      <c r="X71">
        <v>73.84191775858946</v>
      </c>
      <c r="Y71">
        <v>68.111828995833591</v>
      </c>
      <c r="Z71">
        <v>74.874705633717781</v>
      </c>
      <c r="AA71">
        <v>5.7967514039007311</v>
      </c>
      <c r="AB71">
        <v>6.0865889740957675</v>
      </c>
      <c r="AC71">
        <v>5.6518326188032129</v>
      </c>
      <c r="AD71">
        <v>1.9037497735643985</v>
      </c>
      <c r="AE71">
        <v>100.79101503532397</v>
      </c>
      <c r="AF71">
        <v>2.4781112251675625</v>
      </c>
      <c r="AG71">
        <v>17</v>
      </c>
      <c r="AH71">
        <v>87</v>
      </c>
      <c r="AI71">
        <v>104</v>
      </c>
      <c r="AJ71">
        <v>4.8306261699172758E-2</v>
      </c>
      <c r="AK71">
        <v>9.6770291520503204E-2</v>
      </c>
      <c r="AL71">
        <v>113</v>
      </c>
      <c r="AM71">
        <v>12012.310790423004</v>
      </c>
      <c r="AN71">
        <v>27200</v>
      </c>
      <c r="AO71">
        <v>15187.689209576996</v>
      </c>
    </row>
    <row r="72" spans="1:41">
      <c r="B72" t="s">
        <v>374</v>
      </c>
      <c r="D72">
        <v>98</v>
      </c>
      <c r="E72">
        <v>166</v>
      </c>
      <c r="F72" t="s">
        <v>258</v>
      </c>
      <c r="G72" t="s">
        <v>422</v>
      </c>
      <c r="H72" t="s">
        <v>419</v>
      </c>
      <c r="I72" t="s">
        <v>419</v>
      </c>
      <c r="J72" t="s">
        <v>419</v>
      </c>
      <c r="L72" t="s">
        <v>419</v>
      </c>
      <c r="M72" t="s">
        <v>419</v>
      </c>
      <c r="N72" t="s">
        <v>419</v>
      </c>
      <c r="O72" t="s">
        <v>419</v>
      </c>
      <c r="P72">
        <v>8900</v>
      </c>
      <c r="Q72" t="s">
        <v>419</v>
      </c>
      <c r="S72" t="s">
        <v>419</v>
      </c>
      <c r="T72" t="s">
        <v>419</v>
      </c>
      <c r="W72">
        <v>36.787076217062328</v>
      </c>
      <c r="X72">
        <v>93.722434078209702</v>
      </c>
      <c r="Y72">
        <v>86.449629110096467</v>
      </c>
      <c r="Z72">
        <v>95.033280227411012</v>
      </c>
      <c r="AA72">
        <v>7.3574152434124649</v>
      </c>
      <c r="AB72">
        <v>7.7252860055830892</v>
      </c>
      <c r="AC72">
        <v>7.1734798623271532</v>
      </c>
      <c r="AD72">
        <v>2.4162977895240441</v>
      </c>
      <c r="AE72">
        <v>127.92705754483424</v>
      </c>
      <c r="AF72">
        <v>3.1452950165588289</v>
      </c>
      <c r="AG72">
        <v>11</v>
      </c>
      <c r="AH72">
        <v>121</v>
      </c>
      <c r="AI72">
        <v>132</v>
      </c>
      <c r="AJ72">
        <v>6.1311793695103881E-2</v>
      </c>
      <c r="AK72">
        <v>0.12282383154525406</v>
      </c>
      <c r="AL72">
        <v>139.5</v>
      </c>
      <c r="AM72">
        <v>11302.606839349597</v>
      </c>
      <c r="AN72">
        <v>26520</v>
      </c>
      <c r="AO72">
        <v>15217.393160650403</v>
      </c>
    </row>
    <row r="73" spans="1:41">
      <c r="A73" t="s">
        <v>59</v>
      </c>
      <c r="B73" t="s">
        <v>374</v>
      </c>
      <c r="C73">
        <v>140</v>
      </c>
      <c r="D73">
        <v>65</v>
      </c>
      <c r="E73">
        <v>256</v>
      </c>
      <c r="F73" t="s">
        <v>250</v>
      </c>
      <c r="G73" t="s">
        <v>419</v>
      </c>
      <c r="H73" t="s">
        <v>419</v>
      </c>
      <c r="I73" t="s">
        <v>419</v>
      </c>
      <c r="J73" t="s">
        <v>419</v>
      </c>
      <c r="L73" t="s">
        <v>419</v>
      </c>
      <c r="M73" t="s">
        <v>419</v>
      </c>
      <c r="N73" t="s">
        <v>419</v>
      </c>
      <c r="O73" t="s">
        <v>419</v>
      </c>
      <c r="P73">
        <v>5670</v>
      </c>
      <c r="Q73" t="s">
        <v>419</v>
      </c>
      <c r="S73" t="s">
        <v>419</v>
      </c>
      <c r="T73" t="s">
        <v>419</v>
      </c>
      <c r="W73">
        <v>23.409957592676029</v>
      </c>
      <c r="X73">
        <v>59.641548958860724</v>
      </c>
      <c r="Y73">
        <v>55.013400342788671</v>
      </c>
      <c r="Z73">
        <v>60.475723781079743</v>
      </c>
      <c r="AA73">
        <v>4.6819915185352059</v>
      </c>
      <c r="AB73">
        <v>4.916091094461966</v>
      </c>
      <c r="AC73">
        <v>4.5649417305718263</v>
      </c>
      <c r="AD73">
        <v>1.537644047878937</v>
      </c>
      <c r="AE73">
        <v>81.408127528530898</v>
      </c>
      <c r="AF73">
        <v>2.0015513741738005</v>
      </c>
      <c r="AG73">
        <v>1</v>
      </c>
      <c r="AH73">
        <v>83</v>
      </c>
      <c r="AI73">
        <v>84</v>
      </c>
      <c r="AJ73">
        <v>3.9016595987793383E-2</v>
      </c>
      <c r="AK73" t="s">
        <v>419</v>
      </c>
      <c r="AL73">
        <v>84</v>
      </c>
      <c r="AM73">
        <v>6053.8610194148187</v>
      </c>
      <c r="AN73">
        <v>21500</v>
      </c>
      <c r="AO73">
        <v>15446.138980585181</v>
      </c>
    </row>
    <row r="74" spans="1:41">
      <c r="B74" t="s">
        <v>308</v>
      </c>
      <c r="E74">
        <v>287</v>
      </c>
      <c r="F74" t="s">
        <v>349</v>
      </c>
      <c r="G74" t="s">
        <v>419</v>
      </c>
      <c r="H74" t="s">
        <v>419</v>
      </c>
      <c r="I74" t="s">
        <v>419</v>
      </c>
      <c r="J74" t="s">
        <v>419</v>
      </c>
      <c r="L74" t="s">
        <v>419</v>
      </c>
      <c r="M74" t="s">
        <v>419</v>
      </c>
      <c r="N74" t="s">
        <v>419</v>
      </c>
      <c r="O74" t="s">
        <v>419</v>
      </c>
      <c r="P74">
        <v>3520</v>
      </c>
      <c r="Q74" t="s">
        <v>419</v>
      </c>
      <c r="S74" t="s">
        <v>419</v>
      </c>
      <c r="T74" t="s">
        <v>419</v>
      </c>
      <c r="W74">
        <v>15.606638395117352</v>
      </c>
      <c r="X74">
        <v>39.761032639240476</v>
      </c>
      <c r="Y74">
        <v>36.675600228525781</v>
      </c>
      <c r="Z74">
        <v>40.317149187386491</v>
      </c>
      <c r="AA74">
        <v>3.1213276790234703</v>
      </c>
      <c r="AB74">
        <v>3.2773940629746439</v>
      </c>
      <c r="AC74">
        <v>3.0432944870478837</v>
      </c>
      <c r="AD74">
        <v>1.0250960319192914</v>
      </c>
      <c r="AE74">
        <v>54.272085019020587</v>
      </c>
      <c r="AF74">
        <v>1.3343675827825336</v>
      </c>
      <c r="AG74">
        <v>11</v>
      </c>
      <c r="AH74">
        <v>45</v>
      </c>
      <c r="AI74">
        <v>56</v>
      </c>
      <c r="AJ74">
        <v>2.6011063991862253E-2</v>
      </c>
      <c r="AK74" t="s">
        <v>419</v>
      </c>
      <c r="AL74">
        <v>59</v>
      </c>
      <c r="AN74">
        <v>15487.5</v>
      </c>
      <c r="AO74">
        <v>15487.5</v>
      </c>
    </row>
    <row r="75" spans="1:41">
      <c r="B75" t="s">
        <v>374</v>
      </c>
      <c r="D75">
        <v>77</v>
      </c>
      <c r="E75">
        <v>313</v>
      </c>
      <c r="F75" t="s">
        <v>245</v>
      </c>
      <c r="G75" t="s">
        <v>419</v>
      </c>
      <c r="H75" t="s">
        <v>419</v>
      </c>
      <c r="I75" t="s">
        <v>419</v>
      </c>
      <c r="J75" t="s">
        <v>485</v>
      </c>
      <c r="L75" t="s">
        <v>419</v>
      </c>
      <c r="M75" t="s">
        <v>419</v>
      </c>
      <c r="N75" t="s">
        <v>419</v>
      </c>
      <c r="O75" t="s">
        <v>419</v>
      </c>
      <c r="P75">
        <v>7080</v>
      </c>
      <c r="Q75" t="s">
        <v>419</v>
      </c>
      <c r="S75" t="s">
        <v>419</v>
      </c>
      <c r="T75" t="s">
        <v>419</v>
      </c>
      <c r="W75">
        <v>27.590307162796744</v>
      </c>
      <c r="X75">
        <v>70.291825558657266</v>
      </c>
      <c r="Y75">
        <v>64.837221832572354</v>
      </c>
      <c r="Z75">
        <v>71.274960170558245</v>
      </c>
      <c r="AA75">
        <v>5.5180614325593487</v>
      </c>
      <c r="AB75">
        <v>5.7939645041873167</v>
      </c>
      <c r="AC75">
        <v>5.3801098967453651</v>
      </c>
      <c r="AD75">
        <v>1.8122233421430329</v>
      </c>
      <c r="AE75">
        <v>95.945293158625688</v>
      </c>
      <c r="AF75">
        <v>2.3589712624191215</v>
      </c>
      <c r="AG75">
        <v>19</v>
      </c>
      <c r="AH75">
        <v>80</v>
      </c>
      <c r="AI75">
        <v>99</v>
      </c>
      <c r="AJ75">
        <v>4.5983845271327907E-2</v>
      </c>
      <c r="AK75" t="s">
        <v>419</v>
      </c>
      <c r="AL75">
        <v>100.5</v>
      </c>
      <c r="AM75">
        <v>7716.6955142464612</v>
      </c>
      <c r="AN75">
        <v>24025</v>
      </c>
      <c r="AO75">
        <v>16308.304485753539</v>
      </c>
    </row>
    <row r="76" spans="1:41">
      <c r="B76" t="s">
        <v>374</v>
      </c>
      <c r="D76">
        <v>29</v>
      </c>
      <c r="E76">
        <v>84</v>
      </c>
      <c r="F76" t="s">
        <v>97</v>
      </c>
      <c r="G76" t="s">
        <v>419</v>
      </c>
      <c r="H76" t="s">
        <v>419</v>
      </c>
      <c r="I76" t="s">
        <v>419</v>
      </c>
      <c r="J76" t="s">
        <v>485</v>
      </c>
      <c r="L76" t="s">
        <v>419</v>
      </c>
      <c r="M76" t="s">
        <v>419</v>
      </c>
      <c r="N76" t="s">
        <v>419</v>
      </c>
      <c r="O76" t="s">
        <v>419</v>
      </c>
      <c r="P76">
        <v>7040</v>
      </c>
      <c r="Q76" t="s">
        <v>419</v>
      </c>
      <c r="S76" t="s">
        <v>419</v>
      </c>
      <c r="T76" t="s">
        <v>419</v>
      </c>
      <c r="W76">
        <v>29.819826933527793</v>
      </c>
      <c r="X76">
        <v>75.971973078548757</v>
      </c>
      <c r="Y76">
        <v>70.07659329379031</v>
      </c>
      <c r="Z76">
        <v>77.03455291161346</v>
      </c>
      <c r="AA76">
        <v>5.9639653867055582</v>
      </c>
      <c r="AB76">
        <v>6.2621636560408369</v>
      </c>
      <c r="AC76">
        <v>5.8148662520379197</v>
      </c>
      <c r="AD76">
        <v>1.9586656324172174</v>
      </c>
      <c r="AE76">
        <v>103.6984481613429</v>
      </c>
      <c r="AF76">
        <v>2.5495952028166262</v>
      </c>
      <c r="AG76">
        <v>19</v>
      </c>
      <c r="AH76">
        <v>88</v>
      </c>
      <c r="AI76">
        <v>107</v>
      </c>
      <c r="AJ76">
        <v>4.9699711555879655E-2</v>
      </c>
      <c r="AK76" t="s">
        <v>419</v>
      </c>
      <c r="AL76">
        <v>110.5</v>
      </c>
      <c r="AM76">
        <v>7778.6845992007493</v>
      </c>
      <c r="AN76">
        <v>24344.5</v>
      </c>
      <c r="AO76">
        <v>16565.815400799249</v>
      </c>
    </row>
    <row r="77" spans="1:41">
      <c r="A77" t="s">
        <v>25</v>
      </c>
      <c r="B77" t="s">
        <v>374</v>
      </c>
      <c r="C77">
        <v>57</v>
      </c>
      <c r="D77">
        <v>68</v>
      </c>
      <c r="E77">
        <v>159</v>
      </c>
      <c r="F77" t="s">
        <v>159</v>
      </c>
      <c r="G77" t="s">
        <v>419</v>
      </c>
      <c r="H77" t="s">
        <v>419</v>
      </c>
      <c r="I77" t="s">
        <v>419</v>
      </c>
      <c r="J77" t="s">
        <v>419</v>
      </c>
      <c r="L77">
        <v>3900</v>
      </c>
      <c r="M77" t="s">
        <v>419</v>
      </c>
      <c r="N77" t="s">
        <v>419</v>
      </c>
      <c r="O77" t="s">
        <v>419</v>
      </c>
      <c r="P77">
        <v>6300</v>
      </c>
      <c r="Q77">
        <v>300</v>
      </c>
      <c r="S77" t="s">
        <v>419</v>
      </c>
      <c r="T77" t="s">
        <v>419</v>
      </c>
      <c r="W77">
        <v>29.541136962186421</v>
      </c>
      <c r="X77">
        <v>75.261954638562344</v>
      </c>
      <c r="Y77">
        <v>69.42167186113808</v>
      </c>
      <c r="Z77">
        <v>76.314603818981581</v>
      </c>
      <c r="AA77">
        <v>5.9082273924372837</v>
      </c>
      <c r="AB77">
        <v>6.2036387620591471</v>
      </c>
      <c r="AC77">
        <v>5.7605217076263511</v>
      </c>
      <c r="AD77">
        <v>1.9403603461329444</v>
      </c>
      <c r="AE77">
        <v>102.72930378600327</v>
      </c>
      <c r="AF77">
        <v>2.5257672102669386</v>
      </c>
      <c r="AG77">
        <v>20</v>
      </c>
      <c r="AH77">
        <v>86</v>
      </c>
      <c r="AI77">
        <v>106</v>
      </c>
      <c r="AJ77">
        <v>4.9235228270310696E-2</v>
      </c>
      <c r="AK77" t="s">
        <v>419</v>
      </c>
      <c r="AL77">
        <v>108.5</v>
      </c>
      <c r="AM77">
        <v>7639.7032557497514</v>
      </c>
      <c r="AN77">
        <v>24324.38</v>
      </c>
      <c r="AO77">
        <v>16684.67674425025</v>
      </c>
    </row>
    <row r="78" spans="1:41">
      <c r="B78" t="s">
        <v>308</v>
      </c>
      <c r="E78">
        <v>352</v>
      </c>
      <c r="F78" t="s">
        <v>337</v>
      </c>
      <c r="G78" t="s">
        <v>422</v>
      </c>
      <c r="H78" t="s">
        <v>419</v>
      </c>
      <c r="I78" t="s">
        <v>419</v>
      </c>
      <c r="J78" t="s">
        <v>419</v>
      </c>
      <c r="L78" t="s">
        <v>419</v>
      </c>
      <c r="M78" t="s">
        <v>419</v>
      </c>
      <c r="N78" t="s">
        <v>419</v>
      </c>
      <c r="O78" t="s">
        <v>419</v>
      </c>
      <c r="P78">
        <v>4450</v>
      </c>
      <c r="Q78" t="s">
        <v>419</v>
      </c>
      <c r="S78" t="s">
        <v>419</v>
      </c>
      <c r="T78" t="s">
        <v>419</v>
      </c>
      <c r="W78">
        <v>18.950918051213929</v>
      </c>
      <c r="X78">
        <v>48.281253919077727</v>
      </c>
      <c r="Y78">
        <v>44.53465742035273</v>
      </c>
      <c r="Z78">
        <v>48.956538298969321</v>
      </c>
      <c r="AA78">
        <v>3.7901836102427855</v>
      </c>
      <c r="AB78">
        <v>3.9796927907549247</v>
      </c>
      <c r="AC78">
        <v>3.6954290199867161</v>
      </c>
      <c r="AD78">
        <v>1.2447594673305682</v>
      </c>
      <c r="AE78">
        <v>65.90181752309644</v>
      </c>
      <c r="AF78">
        <v>1.6203034933787908</v>
      </c>
      <c r="AG78">
        <v>5</v>
      </c>
      <c r="AH78">
        <v>63</v>
      </c>
      <c r="AI78">
        <v>68</v>
      </c>
      <c r="AJ78">
        <v>3.1584863418689879E-2</v>
      </c>
      <c r="AK78">
        <v>6.3272882917252096E-2</v>
      </c>
      <c r="AL78">
        <v>69</v>
      </c>
      <c r="AN78">
        <v>16800</v>
      </c>
      <c r="AO78">
        <v>16800</v>
      </c>
    </row>
    <row r="79" spans="1:41">
      <c r="B79" t="s">
        <v>308</v>
      </c>
      <c r="E79">
        <v>273</v>
      </c>
      <c r="F79" t="s">
        <v>326</v>
      </c>
      <c r="G79" t="s">
        <v>419</v>
      </c>
      <c r="H79" t="s">
        <v>419</v>
      </c>
      <c r="I79" t="s">
        <v>419</v>
      </c>
      <c r="J79" t="s">
        <v>419</v>
      </c>
      <c r="L79" t="s">
        <v>419</v>
      </c>
      <c r="M79" t="s">
        <v>419</v>
      </c>
      <c r="N79" t="s">
        <v>419</v>
      </c>
      <c r="O79" t="s">
        <v>419</v>
      </c>
      <c r="P79">
        <v>4650</v>
      </c>
      <c r="Q79" t="s">
        <v>419</v>
      </c>
      <c r="S79" t="s">
        <v>419</v>
      </c>
      <c r="T79" t="s">
        <v>419</v>
      </c>
      <c r="W79">
        <v>18.950918051213929</v>
      </c>
      <c r="X79">
        <v>48.281253919077727</v>
      </c>
      <c r="Y79">
        <v>44.53465742035273</v>
      </c>
      <c r="Z79">
        <v>48.956538298969321</v>
      </c>
      <c r="AA79">
        <v>3.7901836102427855</v>
      </c>
      <c r="AB79">
        <v>3.9796927907549247</v>
      </c>
      <c r="AC79">
        <v>3.6954290199867161</v>
      </c>
      <c r="AD79">
        <v>1.2447594673305682</v>
      </c>
      <c r="AE79">
        <v>65.90181752309644</v>
      </c>
      <c r="AF79">
        <v>1.6203034933787908</v>
      </c>
      <c r="AG79">
        <v>6</v>
      </c>
      <c r="AH79">
        <v>62</v>
      </c>
      <c r="AI79">
        <v>68</v>
      </c>
      <c r="AJ79">
        <v>3.1584863418689879E-2</v>
      </c>
      <c r="AK79" t="s">
        <v>419</v>
      </c>
      <c r="AL79">
        <v>74.5</v>
      </c>
      <c r="AN79">
        <v>17300</v>
      </c>
      <c r="AO79">
        <v>17300</v>
      </c>
    </row>
    <row r="80" spans="1:41">
      <c r="B80" t="s">
        <v>374</v>
      </c>
      <c r="D80">
        <v>44</v>
      </c>
      <c r="E80">
        <v>301</v>
      </c>
      <c r="F80" t="s">
        <v>100</v>
      </c>
      <c r="G80" t="s">
        <v>419</v>
      </c>
      <c r="H80" t="s">
        <v>419</v>
      </c>
      <c r="I80" t="s">
        <v>419</v>
      </c>
      <c r="J80" t="s">
        <v>419</v>
      </c>
      <c r="L80">
        <v>1100</v>
      </c>
      <c r="M80" t="s">
        <v>419</v>
      </c>
      <c r="N80" t="s">
        <v>419</v>
      </c>
      <c r="O80">
        <v>300</v>
      </c>
      <c r="P80">
        <v>7400</v>
      </c>
      <c r="Q80" t="s">
        <v>419</v>
      </c>
      <c r="S80" t="s">
        <v>419</v>
      </c>
      <c r="T80" t="s">
        <v>419</v>
      </c>
      <c r="W80">
        <v>24.524717478041552</v>
      </c>
      <c r="X80">
        <v>62.481622718806463</v>
      </c>
      <c r="Y80">
        <v>57.633086073397642</v>
      </c>
      <c r="Z80">
        <v>63.355520151607344</v>
      </c>
      <c r="AA80">
        <v>4.9049434956083102</v>
      </c>
      <c r="AB80">
        <v>5.1501906703887252</v>
      </c>
      <c r="AC80">
        <v>4.7823199082181027</v>
      </c>
      <c r="AD80">
        <v>1.6108651930160292</v>
      </c>
      <c r="AE80">
        <v>85.284705029889494</v>
      </c>
      <c r="AF80">
        <v>2.0968633443725526</v>
      </c>
      <c r="AG80">
        <v>13</v>
      </c>
      <c r="AH80">
        <v>75</v>
      </c>
      <c r="AI80">
        <v>88</v>
      </c>
      <c r="AJ80">
        <v>4.0874529130069254E-2</v>
      </c>
      <c r="AK80" t="s">
        <v>419</v>
      </c>
      <c r="AL80">
        <v>89.5</v>
      </c>
      <c r="AM80">
        <v>8392.7309758991305</v>
      </c>
      <c r="AN80">
        <v>25700</v>
      </c>
      <c r="AO80">
        <v>17307.269024100868</v>
      </c>
    </row>
    <row r="81" spans="1:41">
      <c r="A81" t="s">
        <v>4</v>
      </c>
      <c r="B81" t="s">
        <v>374</v>
      </c>
      <c r="C81">
        <v>20</v>
      </c>
      <c r="D81">
        <v>29</v>
      </c>
      <c r="E81">
        <v>64</v>
      </c>
      <c r="F81" t="s">
        <v>93</v>
      </c>
      <c r="G81" t="s">
        <v>419</v>
      </c>
      <c r="H81" t="s">
        <v>419</v>
      </c>
      <c r="I81" t="s">
        <v>419</v>
      </c>
      <c r="J81" t="s">
        <v>485</v>
      </c>
      <c r="L81" t="s">
        <v>419</v>
      </c>
      <c r="M81" t="s">
        <v>419</v>
      </c>
      <c r="N81" t="s">
        <v>419</v>
      </c>
      <c r="O81" t="s">
        <v>419</v>
      </c>
      <c r="P81">
        <v>10300</v>
      </c>
      <c r="Q81" t="s">
        <v>419</v>
      </c>
      <c r="S81" t="s">
        <v>419</v>
      </c>
      <c r="T81" t="s">
        <v>419</v>
      </c>
      <c r="W81">
        <v>34.000176503648518</v>
      </c>
      <c r="X81">
        <v>86.622249678345327</v>
      </c>
      <c r="Y81">
        <v>79.900414783574021</v>
      </c>
      <c r="Z81">
        <v>87.833789301091997</v>
      </c>
      <c r="AA81">
        <v>6.8000353007297027</v>
      </c>
      <c r="AB81">
        <v>7.1400370657661885</v>
      </c>
      <c r="AC81">
        <v>6.6300344182114612</v>
      </c>
      <c r="AD81">
        <v>2.2332449266813135</v>
      </c>
      <c r="AE81">
        <v>118.23561379143771</v>
      </c>
      <c r="AF81">
        <v>2.9070150910619481</v>
      </c>
      <c r="AG81">
        <v>17</v>
      </c>
      <c r="AH81">
        <v>105</v>
      </c>
      <c r="AI81">
        <v>122</v>
      </c>
      <c r="AJ81">
        <v>5.6666960839414193E-2</v>
      </c>
      <c r="AK81" t="s">
        <v>419</v>
      </c>
      <c r="AL81">
        <v>124</v>
      </c>
      <c r="AM81">
        <v>11142.238514976556</v>
      </c>
      <c r="AN81">
        <v>29612.5</v>
      </c>
      <c r="AO81">
        <v>18470.261485023446</v>
      </c>
    </row>
    <row r="82" spans="1:41">
      <c r="B82" t="s">
        <v>374</v>
      </c>
      <c r="D82">
        <v>69</v>
      </c>
      <c r="E82">
        <v>156</v>
      </c>
      <c r="F82" t="s">
        <v>147</v>
      </c>
      <c r="G82" t="s">
        <v>422</v>
      </c>
      <c r="H82" t="s">
        <v>419</v>
      </c>
      <c r="I82" t="s">
        <v>419</v>
      </c>
      <c r="J82" t="s">
        <v>485</v>
      </c>
      <c r="L82" t="s">
        <v>419</v>
      </c>
      <c r="M82" t="s">
        <v>419</v>
      </c>
      <c r="N82" t="s">
        <v>419</v>
      </c>
      <c r="O82" t="s">
        <v>419</v>
      </c>
      <c r="P82">
        <v>7835</v>
      </c>
      <c r="Q82" t="s">
        <v>419</v>
      </c>
      <c r="S82" t="s">
        <v>419</v>
      </c>
      <c r="T82" t="s">
        <v>419</v>
      </c>
      <c r="W82">
        <v>36.22969627437957</v>
      </c>
      <c r="X82">
        <v>92.302397198236832</v>
      </c>
      <c r="Y82">
        <v>85.139786244791992</v>
      </c>
      <c r="Z82">
        <v>93.593382042147226</v>
      </c>
      <c r="AA82">
        <v>7.2459392548759141</v>
      </c>
      <c r="AB82">
        <v>7.6082362176197087</v>
      </c>
      <c r="AC82">
        <v>7.0647907735040159</v>
      </c>
      <c r="AD82">
        <v>2.3796872169554981</v>
      </c>
      <c r="AE82">
        <v>125.98876879415495</v>
      </c>
      <c r="AF82">
        <v>3.0976390314594533</v>
      </c>
      <c r="AG82">
        <v>17</v>
      </c>
      <c r="AH82">
        <v>113</v>
      </c>
      <c r="AI82">
        <v>130</v>
      </c>
      <c r="AJ82">
        <v>6.0382827123965949E-2</v>
      </c>
      <c r="AK82">
        <v>0.12096286440062901</v>
      </c>
      <c r="AL82">
        <v>133.5</v>
      </c>
      <c r="AM82">
        <v>10201.203705420057</v>
      </c>
      <c r="AN82">
        <v>28795</v>
      </c>
      <c r="AO82">
        <v>18593.796294579945</v>
      </c>
    </row>
    <row r="83" spans="1:41">
      <c r="B83" t="s">
        <v>308</v>
      </c>
      <c r="E83">
        <v>318</v>
      </c>
      <c r="F83" t="s">
        <v>310</v>
      </c>
      <c r="G83" t="s">
        <v>422</v>
      </c>
      <c r="H83" t="s">
        <v>419</v>
      </c>
      <c r="I83" t="s">
        <v>419</v>
      </c>
      <c r="J83" t="s">
        <v>419</v>
      </c>
      <c r="L83" t="s">
        <v>419</v>
      </c>
      <c r="M83" t="s">
        <v>419</v>
      </c>
      <c r="N83" t="s">
        <v>419</v>
      </c>
      <c r="O83" t="s">
        <v>419</v>
      </c>
      <c r="P83">
        <v>3850</v>
      </c>
      <c r="Q83" t="s">
        <v>419</v>
      </c>
      <c r="S83" t="s">
        <v>419</v>
      </c>
      <c r="T83" t="s">
        <v>419</v>
      </c>
      <c r="W83">
        <v>22.016507735969121</v>
      </c>
      <c r="X83">
        <v>56.091456758928523</v>
      </c>
      <c r="Y83">
        <v>51.738793179527427</v>
      </c>
      <c r="Z83">
        <v>56.875978317920229</v>
      </c>
      <c r="AA83">
        <v>4.4033015471938235</v>
      </c>
      <c r="AB83">
        <v>4.6234666245535152</v>
      </c>
      <c r="AC83">
        <v>4.2932190085139785</v>
      </c>
      <c r="AD83">
        <v>1.4461176164575715</v>
      </c>
      <c r="AE83">
        <v>76.56240565183262</v>
      </c>
      <c r="AF83">
        <v>1.8824114114253598</v>
      </c>
      <c r="AG83">
        <v>22</v>
      </c>
      <c r="AH83">
        <v>57</v>
      </c>
      <c r="AI83">
        <v>79</v>
      </c>
      <c r="AJ83">
        <v>3.6694179559948532E-2</v>
      </c>
      <c r="AK83">
        <v>7.350820221268993E-2</v>
      </c>
      <c r="AL83">
        <v>82</v>
      </c>
      <c r="AN83">
        <v>19245</v>
      </c>
      <c r="AO83">
        <v>19245</v>
      </c>
    </row>
    <row r="84" spans="1:41">
      <c r="A84" t="s">
        <v>66</v>
      </c>
      <c r="B84" t="s">
        <v>374</v>
      </c>
      <c r="C84">
        <v>192</v>
      </c>
      <c r="D84">
        <v>42</v>
      </c>
      <c r="E84">
        <v>191</v>
      </c>
      <c r="F84" t="s">
        <v>264</v>
      </c>
      <c r="G84" t="s">
        <v>422</v>
      </c>
      <c r="H84" t="s">
        <v>419</v>
      </c>
      <c r="I84" t="s">
        <v>419</v>
      </c>
      <c r="J84" t="s">
        <v>419</v>
      </c>
      <c r="L84" t="s">
        <v>419</v>
      </c>
      <c r="M84" t="s">
        <v>419</v>
      </c>
      <c r="N84" t="s">
        <v>419</v>
      </c>
      <c r="O84" t="s">
        <v>419</v>
      </c>
      <c r="P84">
        <v>7640</v>
      </c>
      <c r="Q84" t="s">
        <v>419</v>
      </c>
      <c r="S84" t="s">
        <v>419</v>
      </c>
      <c r="T84" t="s">
        <v>419</v>
      </c>
      <c r="W84">
        <v>36.787076217062328</v>
      </c>
      <c r="X84">
        <v>93.722434078209702</v>
      </c>
      <c r="Y84">
        <v>86.449629110096467</v>
      </c>
      <c r="Z84">
        <v>95.033280227411012</v>
      </c>
      <c r="AA84">
        <v>7.3574152434124649</v>
      </c>
      <c r="AB84">
        <v>7.7252860055830892</v>
      </c>
      <c r="AC84">
        <v>7.1734798623271532</v>
      </c>
      <c r="AD84">
        <v>2.4162977895240441</v>
      </c>
      <c r="AE84">
        <v>127.92705754483424</v>
      </c>
      <c r="AF84">
        <v>3.1452950165588289</v>
      </c>
      <c r="AG84">
        <v>21</v>
      </c>
      <c r="AH84">
        <v>111</v>
      </c>
      <c r="AI84">
        <v>132</v>
      </c>
      <c r="AJ84">
        <v>6.1311793695103881E-2</v>
      </c>
      <c r="AK84">
        <v>0.12282383154525406</v>
      </c>
      <c r="AL84">
        <v>139.5</v>
      </c>
      <c r="AM84">
        <v>10092.796953418037</v>
      </c>
      <c r="AN84">
        <v>29668.75</v>
      </c>
      <c r="AO84">
        <v>19575.953046581963</v>
      </c>
    </row>
    <row r="85" spans="1:41">
      <c r="B85" t="s">
        <v>374</v>
      </c>
      <c r="D85">
        <v>49</v>
      </c>
      <c r="E85">
        <v>284</v>
      </c>
      <c r="F85" t="s">
        <v>179</v>
      </c>
      <c r="G85" t="s">
        <v>422</v>
      </c>
      <c r="H85" t="s">
        <v>419</v>
      </c>
      <c r="I85" t="s">
        <v>419</v>
      </c>
      <c r="J85" t="s">
        <v>419</v>
      </c>
      <c r="L85" t="s">
        <v>419</v>
      </c>
      <c r="M85" t="s">
        <v>419</v>
      </c>
      <c r="N85" t="s">
        <v>419</v>
      </c>
      <c r="O85" t="s">
        <v>419</v>
      </c>
      <c r="P85">
        <v>8800</v>
      </c>
      <c r="Q85" t="s">
        <v>419</v>
      </c>
      <c r="S85" t="s">
        <v>419</v>
      </c>
      <c r="T85" t="s">
        <v>419</v>
      </c>
      <c r="W85">
        <v>32.60672664694161</v>
      </c>
      <c r="X85">
        <v>83.072157478413132</v>
      </c>
      <c r="Y85">
        <v>76.625807620312784</v>
      </c>
      <c r="Z85">
        <v>84.234043837932489</v>
      </c>
      <c r="AA85">
        <v>6.5213453293883221</v>
      </c>
      <c r="AB85">
        <v>6.8474125958577385</v>
      </c>
      <c r="AC85">
        <v>6.3583116961536144</v>
      </c>
      <c r="AD85">
        <v>2.1417184952599482</v>
      </c>
      <c r="AE85">
        <v>113.38989191473945</v>
      </c>
      <c r="AF85">
        <v>2.7878751283135075</v>
      </c>
      <c r="AG85">
        <v>26</v>
      </c>
      <c r="AH85">
        <v>91</v>
      </c>
      <c r="AI85">
        <v>117</v>
      </c>
      <c r="AJ85">
        <v>5.434454441156935E-2</v>
      </c>
      <c r="AK85">
        <v>0.1088665779605661</v>
      </c>
      <c r="AL85">
        <v>120.5</v>
      </c>
      <c r="AM85">
        <v>11117.470909360092</v>
      </c>
      <c r="AN85">
        <v>30921.25</v>
      </c>
      <c r="AO85">
        <v>19803.77909063991</v>
      </c>
    </row>
    <row r="86" spans="1:41">
      <c r="B86" t="s">
        <v>308</v>
      </c>
      <c r="E86">
        <v>274</v>
      </c>
      <c r="F86" t="s">
        <v>348</v>
      </c>
      <c r="G86" t="s">
        <v>422</v>
      </c>
      <c r="H86" t="s">
        <v>419</v>
      </c>
      <c r="I86" t="s">
        <v>419</v>
      </c>
      <c r="J86" t="s">
        <v>419</v>
      </c>
      <c r="L86" t="s">
        <v>419</v>
      </c>
      <c r="M86" t="s">
        <v>419</v>
      </c>
      <c r="N86" t="s">
        <v>419</v>
      </c>
      <c r="O86" t="s">
        <v>419</v>
      </c>
      <c r="P86">
        <v>4670</v>
      </c>
      <c r="Q86" t="s">
        <v>419</v>
      </c>
      <c r="S86" t="s">
        <v>419</v>
      </c>
      <c r="T86" t="s">
        <v>419</v>
      </c>
      <c r="W86">
        <v>21.45912779328636</v>
      </c>
      <c r="X86">
        <v>54.67141987895566</v>
      </c>
      <c r="Y86">
        <v>50.428950314222945</v>
      </c>
      <c r="Z86">
        <v>55.436080132656436</v>
      </c>
      <c r="AA86">
        <v>4.2918255586572718</v>
      </c>
      <c r="AB86">
        <v>4.5064168365901356</v>
      </c>
      <c r="AC86">
        <v>4.1845299196908403</v>
      </c>
      <c r="AD86">
        <v>1.4095070438890258</v>
      </c>
      <c r="AE86">
        <v>74.624116901153315</v>
      </c>
      <c r="AF86">
        <v>1.8347554263259838</v>
      </c>
      <c r="AG86">
        <v>10</v>
      </c>
      <c r="AH86">
        <v>67</v>
      </c>
      <c r="AI86">
        <v>77</v>
      </c>
      <c r="AJ86">
        <v>3.57652129888106E-2</v>
      </c>
      <c r="AK86">
        <v>7.1647235068064863E-2</v>
      </c>
      <c r="AL86">
        <v>84.5</v>
      </c>
      <c r="AN86">
        <v>19887.5</v>
      </c>
      <c r="AO86">
        <v>19887.5</v>
      </c>
    </row>
    <row r="87" spans="1:41">
      <c r="A87" t="s">
        <v>63</v>
      </c>
      <c r="B87" t="s">
        <v>374</v>
      </c>
      <c r="C87">
        <v>161</v>
      </c>
      <c r="D87">
        <v>98</v>
      </c>
      <c r="E87">
        <v>163</v>
      </c>
      <c r="F87" t="s">
        <v>257</v>
      </c>
      <c r="G87" t="s">
        <v>422</v>
      </c>
      <c r="H87" t="s">
        <v>419</v>
      </c>
      <c r="I87" t="s">
        <v>419</v>
      </c>
      <c r="J87" t="s">
        <v>419</v>
      </c>
      <c r="L87" t="s">
        <v>419</v>
      </c>
      <c r="M87" t="s">
        <v>419</v>
      </c>
      <c r="N87" t="s">
        <v>419</v>
      </c>
      <c r="O87" t="s">
        <v>419</v>
      </c>
      <c r="P87">
        <v>11800</v>
      </c>
      <c r="Q87" t="s">
        <v>419</v>
      </c>
      <c r="S87" t="s">
        <v>419</v>
      </c>
      <c r="T87" t="s">
        <v>419</v>
      </c>
      <c r="W87">
        <v>48.492055013400339</v>
      </c>
      <c r="X87">
        <v>123.54320855764004</v>
      </c>
      <c r="Y87">
        <v>113.9563292814908</v>
      </c>
      <c r="Z87">
        <v>125.27114211795087</v>
      </c>
      <c r="AA87">
        <v>9.6984110026800678</v>
      </c>
      <c r="AB87">
        <v>10.183331552814071</v>
      </c>
      <c r="AC87">
        <v>9.4559507276130663</v>
      </c>
      <c r="AD87">
        <v>3.1851198134635119</v>
      </c>
      <c r="AE87">
        <v>168.63112130909968</v>
      </c>
      <c r="AF87">
        <v>4.1460707036457292</v>
      </c>
      <c r="AG87">
        <v>15</v>
      </c>
      <c r="AH87">
        <v>159</v>
      </c>
      <c r="AI87">
        <v>174</v>
      </c>
      <c r="AJ87">
        <v>8.0820091689000562E-2</v>
      </c>
      <c r="AK87">
        <v>0.16190414158238037</v>
      </c>
      <c r="AL87">
        <v>178</v>
      </c>
      <c r="AM87">
        <v>14967.072651869918</v>
      </c>
      <c r="AN87">
        <v>34880</v>
      </c>
      <c r="AO87">
        <v>19912.927348130084</v>
      </c>
    </row>
    <row r="88" spans="1:41">
      <c r="B88" t="s">
        <v>374</v>
      </c>
      <c r="D88">
        <v>29</v>
      </c>
      <c r="E88">
        <v>24</v>
      </c>
      <c r="F88" t="s">
        <v>98</v>
      </c>
      <c r="G88" t="s">
        <v>419</v>
      </c>
      <c r="H88" t="s">
        <v>419</v>
      </c>
      <c r="I88" t="s">
        <v>419</v>
      </c>
      <c r="J88" t="s">
        <v>485</v>
      </c>
      <c r="L88">
        <v>3900</v>
      </c>
      <c r="M88" t="s">
        <v>419</v>
      </c>
      <c r="N88" t="s">
        <v>419</v>
      </c>
      <c r="O88">
        <v>250</v>
      </c>
      <c r="P88">
        <v>12800</v>
      </c>
      <c r="Q88" t="s">
        <v>419</v>
      </c>
      <c r="S88" t="s">
        <v>419</v>
      </c>
      <c r="T88" t="s">
        <v>419</v>
      </c>
      <c r="W88">
        <v>43.475635529255477</v>
      </c>
      <c r="X88">
        <v>110.76287663788418</v>
      </c>
      <c r="Y88">
        <v>102.16774349375038</v>
      </c>
      <c r="Z88">
        <v>112.31205845057666</v>
      </c>
      <c r="AA88">
        <v>8.6951271058510962</v>
      </c>
      <c r="AB88">
        <v>9.1298834611436508</v>
      </c>
      <c r="AC88">
        <v>8.4777489282048197</v>
      </c>
      <c r="AD88">
        <v>2.8556246603465976</v>
      </c>
      <c r="AE88">
        <v>151.18652255298593</v>
      </c>
      <c r="AF88">
        <v>3.7171668377513436</v>
      </c>
      <c r="AG88">
        <v>25</v>
      </c>
      <c r="AH88">
        <v>131</v>
      </c>
      <c r="AI88">
        <v>156</v>
      </c>
      <c r="AJ88">
        <v>7.2459392548759133E-2</v>
      </c>
      <c r="AK88" t="s">
        <v>419</v>
      </c>
      <c r="AL88">
        <v>159.5</v>
      </c>
      <c r="AM88">
        <v>14126.960724068382</v>
      </c>
      <c r="AN88">
        <v>34056.25</v>
      </c>
      <c r="AO88">
        <v>19929.289275931616</v>
      </c>
    </row>
    <row r="89" spans="1:41">
      <c r="B89" t="s">
        <v>374</v>
      </c>
      <c r="D89">
        <v>80</v>
      </c>
      <c r="E89">
        <v>228</v>
      </c>
      <c r="F89" t="s">
        <v>153</v>
      </c>
      <c r="G89" t="s">
        <v>419</v>
      </c>
      <c r="H89" t="s">
        <v>419</v>
      </c>
      <c r="I89" t="s">
        <v>419</v>
      </c>
      <c r="J89" t="s">
        <v>419</v>
      </c>
      <c r="L89" t="s">
        <v>419</v>
      </c>
      <c r="M89" t="s">
        <v>419</v>
      </c>
      <c r="N89" t="s">
        <v>419</v>
      </c>
      <c r="O89" t="s">
        <v>419</v>
      </c>
      <c r="P89">
        <v>9970</v>
      </c>
      <c r="Q89" t="s">
        <v>419</v>
      </c>
      <c r="S89" t="s">
        <v>419</v>
      </c>
      <c r="T89" t="s">
        <v>419</v>
      </c>
      <c r="W89">
        <v>57.967514039007312</v>
      </c>
      <c r="X89">
        <v>147.68383551717892</v>
      </c>
      <c r="Y89">
        <v>136.22365799166718</v>
      </c>
      <c r="Z89">
        <v>149.74941126743556</v>
      </c>
      <c r="AA89">
        <v>11.593502807801462</v>
      </c>
      <c r="AB89">
        <v>12.173177948191535</v>
      </c>
      <c r="AC89">
        <v>11.303665237606426</v>
      </c>
      <c r="AD89">
        <v>3.8074995471287969</v>
      </c>
      <c r="AE89">
        <v>201.58203007064793</v>
      </c>
      <c r="AF89">
        <v>4.9562224503351251</v>
      </c>
      <c r="AG89">
        <v>46</v>
      </c>
      <c r="AH89">
        <v>162</v>
      </c>
      <c r="AI89">
        <v>208</v>
      </c>
      <c r="AJ89">
        <v>9.6612523398345515E-2</v>
      </c>
      <c r="AK89" t="s">
        <v>419</v>
      </c>
      <c r="AL89">
        <v>213</v>
      </c>
      <c r="AM89">
        <v>10873.56040451895</v>
      </c>
      <c r="AN89">
        <v>31132.5</v>
      </c>
      <c r="AO89">
        <v>20258.93959548105</v>
      </c>
    </row>
    <row r="90" spans="1:41">
      <c r="B90" t="s">
        <v>374</v>
      </c>
      <c r="D90">
        <v>86</v>
      </c>
      <c r="E90">
        <v>177</v>
      </c>
      <c r="F90" t="s">
        <v>203</v>
      </c>
      <c r="G90" t="s">
        <v>419</v>
      </c>
      <c r="H90" t="s">
        <v>419</v>
      </c>
      <c r="I90" t="s">
        <v>419</v>
      </c>
      <c r="J90" t="s">
        <v>419</v>
      </c>
      <c r="L90" t="s">
        <v>419</v>
      </c>
      <c r="M90" t="s">
        <v>419</v>
      </c>
      <c r="N90" t="s">
        <v>419</v>
      </c>
      <c r="O90" t="s">
        <v>419</v>
      </c>
      <c r="P90">
        <v>7220</v>
      </c>
      <c r="Q90" t="s">
        <v>419</v>
      </c>
      <c r="S90" t="s">
        <v>419</v>
      </c>
      <c r="T90" t="s">
        <v>419</v>
      </c>
      <c r="W90">
        <v>34.278866474989897</v>
      </c>
      <c r="X90">
        <v>87.332268118331783</v>
      </c>
      <c r="Y90">
        <v>80.555336216226266</v>
      </c>
      <c r="Z90">
        <v>88.553738393723904</v>
      </c>
      <c r="AA90">
        <v>6.8557732949979799</v>
      </c>
      <c r="AB90">
        <v>7.1985619597478783</v>
      </c>
      <c r="AC90">
        <v>6.6843789626230308</v>
      </c>
      <c r="AD90">
        <v>2.2515502129655864</v>
      </c>
      <c r="AE90">
        <v>119.20475816677737</v>
      </c>
      <c r="AF90">
        <v>2.9308430836116366</v>
      </c>
      <c r="AG90">
        <v>17</v>
      </c>
      <c r="AH90">
        <v>106</v>
      </c>
      <c r="AI90">
        <v>123</v>
      </c>
      <c r="AJ90">
        <v>5.7131444124983166E-2</v>
      </c>
      <c r="AK90" t="s">
        <v>419</v>
      </c>
      <c r="AL90">
        <v>127</v>
      </c>
      <c r="AM90">
        <v>9311.9116630080534</v>
      </c>
      <c r="AN90">
        <v>29750</v>
      </c>
      <c r="AO90">
        <v>20438.088336991947</v>
      </c>
    </row>
    <row r="91" spans="1:41">
      <c r="B91" t="s">
        <v>308</v>
      </c>
      <c r="E91">
        <v>302</v>
      </c>
      <c r="F91" t="s">
        <v>334</v>
      </c>
      <c r="G91" t="s">
        <v>419</v>
      </c>
      <c r="H91" t="s">
        <v>419</v>
      </c>
      <c r="I91" t="s">
        <v>419</v>
      </c>
      <c r="J91" t="s">
        <v>419</v>
      </c>
      <c r="L91">
        <v>1100</v>
      </c>
      <c r="M91" t="s">
        <v>419</v>
      </c>
      <c r="N91" t="s">
        <v>419</v>
      </c>
      <c r="O91" t="s">
        <v>419</v>
      </c>
      <c r="P91">
        <v>4865</v>
      </c>
      <c r="Q91" t="s">
        <v>419</v>
      </c>
      <c r="S91" t="s">
        <v>419</v>
      </c>
      <c r="T91" t="s">
        <v>419</v>
      </c>
      <c r="W91">
        <v>23.131267621334647</v>
      </c>
      <c r="X91">
        <v>58.931530518874276</v>
      </c>
      <c r="Y91">
        <v>54.358478910136419</v>
      </c>
      <c r="Z91">
        <v>59.755774688447836</v>
      </c>
      <c r="AA91">
        <v>4.6262535242669296</v>
      </c>
      <c r="AB91">
        <v>4.8575662004802753</v>
      </c>
      <c r="AC91">
        <v>4.5105971861602558</v>
      </c>
      <c r="AD91">
        <v>1.5193387615946639</v>
      </c>
      <c r="AE91">
        <v>80.438983153191231</v>
      </c>
      <c r="AF91">
        <v>1.9777233816241122</v>
      </c>
      <c r="AG91">
        <v>15</v>
      </c>
      <c r="AH91">
        <v>68</v>
      </c>
      <c r="AI91">
        <v>83</v>
      </c>
      <c r="AJ91">
        <v>3.855211270222441E-2</v>
      </c>
      <c r="AK91" t="s">
        <v>419</v>
      </c>
      <c r="AL91">
        <v>83</v>
      </c>
      <c r="AN91">
        <v>20675</v>
      </c>
      <c r="AO91">
        <v>20675</v>
      </c>
    </row>
    <row r="92" spans="1:41">
      <c r="B92" t="s">
        <v>374</v>
      </c>
      <c r="D92">
        <v>28</v>
      </c>
      <c r="E92">
        <v>277</v>
      </c>
      <c r="F92" t="s">
        <v>76</v>
      </c>
      <c r="G92" t="s">
        <v>419</v>
      </c>
      <c r="H92" t="s">
        <v>419</v>
      </c>
      <c r="I92" t="s">
        <v>419</v>
      </c>
      <c r="J92" t="s">
        <v>485</v>
      </c>
      <c r="L92" t="s">
        <v>419</v>
      </c>
      <c r="M92" t="s">
        <v>419</v>
      </c>
      <c r="N92" t="s">
        <v>419</v>
      </c>
      <c r="O92" t="s">
        <v>419</v>
      </c>
      <c r="P92">
        <v>7450</v>
      </c>
      <c r="Q92" t="s">
        <v>419</v>
      </c>
      <c r="S92" t="s">
        <v>419</v>
      </c>
      <c r="T92" t="s">
        <v>419</v>
      </c>
      <c r="W92">
        <v>33.164106589624367</v>
      </c>
      <c r="X92">
        <v>84.492194358386001</v>
      </c>
      <c r="Y92">
        <v>77.935650485617273</v>
      </c>
      <c r="Z92">
        <v>85.67394202319629</v>
      </c>
      <c r="AA92">
        <v>6.6328213179248738</v>
      </c>
      <c r="AB92">
        <v>6.9644623838211182</v>
      </c>
      <c r="AC92">
        <v>6.4670007849767526</v>
      </c>
      <c r="AD92">
        <v>2.1783290678284941</v>
      </c>
      <c r="AE92">
        <v>115.32818066541876</v>
      </c>
      <c r="AF92">
        <v>2.8355311134128836</v>
      </c>
      <c r="AG92">
        <v>19</v>
      </c>
      <c r="AH92">
        <v>100</v>
      </c>
      <c r="AI92">
        <v>119</v>
      </c>
      <c r="AJ92">
        <v>5.5273510982707282E-2</v>
      </c>
      <c r="AK92" t="s">
        <v>419</v>
      </c>
      <c r="AL92">
        <v>123.5</v>
      </c>
      <c r="AM92">
        <v>9079.9408083545914</v>
      </c>
      <c r="AN92">
        <v>29950</v>
      </c>
      <c r="AO92">
        <v>20870.059191645407</v>
      </c>
    </row>
    <row r="93" spans="1:41">
      <c r="B93" t="s">
        <v>374</v>
      </c>
      <c r="D93">
        <v>64</v>
      </c>
      <c r="E93">
        <v>190</v>
      </c>
      <c r="F93" t="s">
        <v>252</v>
      </c>
      <c r="G93" t="s">
        <v>419</v>
      </c>
      <c r="H93" t="s">
        <v>470</v>
      </c>
      <c r="I93" t="s">
        <v>419</v>
      </c>
      <c r="J93" t="s">
        <v>419</v>
      </c>
      <c r="L93" t="s">
        <v>419</v>
      </c>
      <c r="M93" t="s">
        <v>419</v>
      </c>
      <c r="N93" t="s">
        <v>419</v>
      </c>
      <c r="O93" t="s">
        <v>419</v>
      </c>
      <c r="P93">
        <v>11600</v>
      </c>
      <c r="Q93" t="s">
        <v>419</v>
      </c>
      <c r="S93" t="s">
        <v>419</v>
      </c>
      <c r="T93" t="s">
        <v>419</v>
      </c>
      <c r="W93">
        <v>37.901836102427858</v>
      </c>
      <c r="X93">
        <v>96.562507838155454</v>
      </c>
      <c r="Y93">
        <v>89.069314840705459</v>
      </c>
      <c r="Z93">
        <v>97.913076597938641</v>
      </c>
      <c r="AA93">
        <v>7.580367220485571</v>
      </c>
      <c r="AB93">
        <v>7.9593855815098493</v>
      </c>
      <c r="AC93">
        <v>7.3908580399734323</v>
      </c>
      <c r="AD93">
        <v>2.4895189346611364</v>
      </c>
      <c r="AE93">
        <v>131.80363504619288</v>
      </c>
      <c r="AF93">
        <v>3.2406069867575815</v>
      </c>
      <c r="AG93">
        <v>19</v>
      </c>
      <c r="AH93">
        <v>117</v>
      </c>
      <c r="AI93">
        <v>136</v>
      </c>
      <c r="AJ93">
        <v>6.3169726837379758E-2</v>
      </c>
      <c r="AK93" t="s">
        <v>419</v>
      </c>
      <c r="AL93">
        <v>138.5</v>
      </c>
      <c r="AM93">
        <v>12340.168673867927</v>
      </c>
      <c r="AN93">
        <v>33800</v>
      </c>
      <c r="AO93">
        <v>21459.831326132073</v>
      </c>
    </row>
    <row r="94" spans="1:41">
      <c r="B94" t="s">
        <v>374</v>
      </c>
      <c r="D94">
        <v>69</v>
      </c>
      <c r="E94">
        <v>174</v>
      </c>
      <c r="F94" t="s">
        <v>145</v>
      </c>
      <c r="G94" t="s">
        <v>422</v>
      </c>
      <c r="H94" t="s">
        <v>419</v>
      </c>
      <c r="I94" t="s">
        <v>419</v>
      </c>
      <c r="J94" t="s">
        <v>485</v>
      </c>
      <c r="L94" t="s">
        <v>419</v>
      </c>
      <c r="M94" t="s">
        <v>419</v>
      </c>
      <c r="N94" t="s">
        <v>419</v>
      </c>
      <c r="O94" t="s">
        <v>419</v>
      </c>
      <c r="P94">
        <v>9145</v>
      </c>
      <c r="Q94" t="s">
        <v>419</v>
      </c>
      <c r="S94" t="s">
        <v>419</v>
      </c>
      <c r="T94" t="s">
        <v>419</v>
      </c>
      <c r="W94">
        <v>41.803495701207183</v>
      </c>
      <c r="X94">
        <v>106.50276599796554</v>
      </c>
      <c r="Y94">
        <v>98.238214897836883</v>
      </c>
      <c r="Z94">
        <v>107.99236389478523</v>
      </c>
      <c r="AA94">
        <v>8.3606991402414366</v>
      </c>
      <c r="AB94">
        <v>8.7787340972535102</v>
      </c>
      <c r="AC94">
        <v>8.1516816617354024</v>
      </c>
      <c r="AD94">
        <v>2.7457929426409584</v>
      </c>
      <c r="AE94">
        <v>145.37165630094799</v>
      </c>
      <c r="AF94">
        <v>3.5741988824532145</v>
      </c>
      <c r="AG94">
        <v>27</v>
      </c>
      <c r="AH94">
        <v>123</v>
      </c>
      <c r="AI94">
        <v>150</v>
      </c>
      <c r="AJ94">
        <v>6.9672492835345309E-2</v>
      </c>
      <c r="AK94">
        <v>0.13957253584687962</v>
      </c>
      <c r="AL94">
        <v>159</v>
      </c>
      <c r="AM94">
        <v>11875.235044715448</v>
      </c>
      <c r="AN94">
        <v>33442.5</v>
      </c>
      <c r="AO94">
        <v>21567.264955284554</v>
      </c>
    </row>
    <row r="95" spans="1:41">
      <c r="B95" t="s">
        <v>374</v>
      </c>
      <c r="D95">
        <v>32</v>
      </c>
      <c r="E95">
        <v>255</v>
      </c>
      <c r="F95" t="s">
        <v>263</v>
      </c>
      <c r="G95" t="s">
        <v>419</v>
      </c>
      <c r="H95" t="s">
        <v>419</v>
      </c>
      <c r="I95" t="s">
        <v>419</v>
      </c>
      <c r="J95" t="s">
        <v>485</v>
      </c>
      <c r="L95">
        <v>1100</v>
      </c>
      <c r="M95" t="s">
        <v>419</v>
      </c>
      <c r="N95" t="s">
        <v>419</v>
      </c>
      <c r="O95">
        <v>300</v>
      </c>
      <c r="P95">
        <v>7550</v>
      </c>
      <c r="Q95" t="s">
        <v>419</v>
      </c>
      <c r="S95" t="s">
        <v>419</v>
      </c>
      <c r="T95" t="s">
        <v>419</v>
      </c>
      <c r="W95">
        <v>29.819826933527793</v>
      </c>
      <c r="X95">
        <v>75.971973078548757</v>
      </c>
      <c r="Y95">
        <v>70.07659329379031</v>
      </c>
      <c r="Z95">
        <v>77.03455291161346</v>
      </c>
      <c r="AA95">
        <v>5.9639653867055582</v>
      </c>
      <c r="AB95">
        <v>6.2621636560408369</v>
      </c>
      <c r="AC95">
        <v>5.8148662520379197</v>
      </c>
      <c r="AD95">
        <v>1.9586656324172174</v>
      </c>
      <c r="AE95">
        <v>103.6984481613429</v>
      </c>
      <c r="AF95">
        <v>2.5495952028166262</v>
      </c>
      <c r="AG95">
        <v>30</v>
      </c>
      <c r="AH95">
        <v>77</v>
      </c>
      <c r="AI95">
        <v>107</v>
      </c>
      <c r="AJ95">
        <v>4.9699711555879655E-2</v>
      </c>
      <c r="AK95" t="s">
        <v>419</v>
      </c>
      <c r="AL95">
        <v>108.5</v>
      </c>
      <c r="AM95">
        <v>8699.9175283511449</v>
      </c>
      <c r="AN95">
        <v>31537.5</v>
      </c>
      <c r="AO95">
        <v>22837.582471648857</v>
      </c>
    </row>
    <row r="96" spans="1:41">
      <c r="A96" t="s">
        <v>67</v>
      </c>
      <c r="B96" t="s">
        <v>374</v>
      </c>
      <c r="C96">
        <v>206</v>
      </c>
      <c r="D96">
        <v>63</v>
      </c>
      <c r="E96">
        <v>259</v>
      </c>
      <c r="F96" t="s">
        <v>266</v>
      </c>
      <c r="G96" t="s">
        <v>419</v>
      </c>
      <c r="H96" t="s">
        <v>470</v>
      </c>
      <c r="I96" t="s">
        <v>419</v>
      </c>
      <c r="J96" t="s">
        <v>419</v>
      </c>
      <c r="L96" t="s">
        <v>419</v>
      </c>
      <c r="M96" t="s">
        <v>419</v>
      </c>
      <c r="N96" t="s">
        <v>419</v>
      </c>
      <c r="O96" t="s">
        <v>419</v>
      </c>
      <c r="P96">
        <v>6160</v>
      </c>
      <c r="Q96" t="s">
        <v>419</v>
      </c>
      <c r="S96" t="s">
        <v>419</v>
      </c>
      <c r="T96" t="s">
        <v>419</v>
      </c>
      <c r="W96">
        <v>28.147687105479513</v>
      </c>
      <c r="X96">
        <v>71.711862438630149</v>
      </c>
      <c r="Y96">
        <v>66.147064697876843</v>
      </c>
      <c r="Z96">
        <v>72.714858355822074</v>
      </c>
      <c r="AA96">
        <v>5.629537421095903</v>
      </c>
      <c r="AB96">
        <v>5.9110142921506972</v>
      </c>
      <c r="AC96">
        <v>5.4887989855685042</v>
      </c>
      <c r="AD96">
        <v>1.8488339147115793</v>
      </c>
      <c r="AE96">
        <v>97.883581909304993</v>
      </c>
      <c r="AF96">
        <v>2.4066272475184984</v>
      </c>
      <c r="AG96">
        <v>12</v>
      </c>
      <c r="AH96">
        <v>89</v>
      </c>
      <c r="AI96">
        <v>101</v>
      </c>
      <c r="AJ96">
        <v>4.6912811842465853E-2</v>
      </c>
      <c r="AK96" t="s">
        <v>419</v>
      </c>
      <c r="AL96">
        <v>102</v>
      </c>
      <c r="AM96">
        <v>7033.5162929609814</v>
      </c>
      <c r="AN96">
        <v>30150</v>
      </c>
      <c r="AO96">
        <v>23116.48370703902</v>
      </c>
    </row>
    <row r="97" spans="1:41">
      <c r="B97" t="s">
        <v>308</v>
      </c>
      <c r="E97">
        <v>276</v>
      </c>
      <c r="F97" t="s">
        <v>325</v>
      </c>
      <c r="G97" t="s">
        <v>419</v>
      </c>
      <c r="H97" t="s">
        <v>419</v>
      </c>
      <c r="I97" t="s">
        <v>419</v>
      </c>
      <c r="J97" t="s">
        <v>419</v>
      </c>
      <c r="L97" t="s">
        <v>419</v>
      </c>
      <c r="M97" t="s">
        <v>419</v>
      </c>
      <c r="N97" t="s">
        <v>419</v>
      </c>
      <c r="O97" t="s">
        <v>419</v>
      </c>
      <c r="P97">
        <v>4595</v>
      </c>
      <c r="Q97" t="s">
        <v>419</v>
      </c>
      <c r="S97" t="s">
        <v>419</v>
      </c>
      <c r="T97" t="s">
        <v>419</v>
      </c>
      <c r="W97">
        <v>20.901747850603591</v>
      </c>
      <c r="X97">
        <v>53.25138299898277</v>
      </c>
      <c r="Y97">
        <v>49.119107448918442</v>
      </c>
      <c r="Z97">
        <v>53.996181947392614</v>
      </c>
      <c r="AA97">
        <v>4.1803495701207183</v>
      </c>
      <c r="AB97">
        <v>4.3893670486267551</v>
      </c>
      <c r="AC97">
        <v>4.0758408308677012</v>
      </c>
      <c r="AD97">
        <v>1.3728964713204792</v>
      </c>
      <c r="AE97">
        <v>72.685828150473995</v>
      </c>
      <c r="AF97">
        <v>1.7870994412266072</v>
      </c>
      <c r="AG97">
        <v>9</v>
      </c>
      <c r="AH97">
        <v>66</v>
      </c>
      <c r="AI97">
        <v>75</v>
      </c>
      <c r="AJ97">
        <v>3.4836246417672655E-2</v>
      </c>
      <c r="AK97" t="s">
        <v>419</v>
      </c>
      <c r="AL97">
        <v>99</v>
      </c>
      <c r="AN97">
        <v>23447.5</v>
      </c>
      <c r="AO97">
        <v>23447.5</v>
      </c>
    </row>
    <row r="98" spans="1:41">
      <c r="A98" t="s">
        <v>13</v>
      </c>
      <c r="B98" t="s">
        <v>374</v>
      </c>
      <c r="C98">
        <v>37</v>
      </c>
      <c r="D98">
        <v>30</v>
      </c>
      <c r="E98">
        <v>125</v>
      </c>
      <c r="F98" t="s">
        <v>116</v>
      </c>
      <c r="G98" t="s">
        <v>419</v>
      </c>
      <c r="H98" t="s">
        <v>419</v>
      </c>
      <c r="I98" t="s">
        <v>419</v>
      </c>
      <c r="J98" t="s">
        <v>485</v>
      </c>
      <c r="L98" t="s">
        <v>419</v>
      </c>
      <c r="M98" t="s">
        <v>419</v>
      </c>
      <c r="N98" t="s">
        <v>419</v>
      </c>
      <c r="O98" t="s">
        <v>419</v>
      </c>
      <c r="P98">
        <v>9800</v>
      </c>
      <c r="Q98" t="s">
        <v>419</v>
      </c>
      <c r="S98" t="s">
        <v>419</v>
      </c>
      <c r="T98" t="s">
        <v>419</v>
      </c>
      <c r="W98">
        <v>35.951006303038184</v>
      </c>
      <c r="X98">
        <v>91.592378758250376</v>
      </c>
      <c r="Y98">
        <v>84.484864812139733</v>
      </c>
      <c r="Z98">
        <v>92.873432949515319</v>
      </c>
      <c r="AA98">
        <v>7.1902012606076369</v>
      </c>
      <c r="AB98">
        <v>7.5497113236380189</v>
      </c>
      <c r="AC98">
        <v>7.0104462290924463</v>
      </c>
      <c r="AD98">
        <v>2.3613819306712247</v>
      </c>
      <c r="AE98">
        <v>125.0196244188153</v>
      </c>
      <c r="AF98">
        <v>3.0738110389097648</v>
      </c>
      <c r="AG98">
        <v>27</v>
      </c>
      <c r="AH98">
        <v>102</v>
      </c>
      <c r="AI98">
        <v>129</v>
      </c>
      <c r="AJ98">
        <v>5.9918343838396976E-2</v>
      </c>
      <c r="AK98" t="s">
        <v>419</v>
      </c>
      <c r="AL98">
        <v>133.5</v>
      </c>
      <c r="AM98">
        <v>10524.792977123885</v>
      </c>
      <c r="AN98">
        <v>34150</v>
      </c>
      <c r="AO98">
        <v>23625.207022876115</v>
      </c>
    </row>
    <row r="99" spans="1:41">
      <c r="A99" t="s">
        <v>24</v>
      </c>
      <c r="B99" t="s">
        <v>374</v>
      </c>
      <c r="C99">
        <v>56</v>
      </c>
      <c r="D99">
        <v>70</v>
      </c>
      <c r="E99">
        <v>221</v>
      </c>
      <c r="F99" t="s">
        <v>157</v>
      </c>
      <c r="G99" t="s">
        <v>419</v>
      </c>
      <c r="H99" t="s">
        <v>419</v>
      </c>
      <c r="I99" t="s">
        <v>419</v>
      </c>
      <c r="J99" t="s">
        <v>419</v>
      </c>
      <c r="L99" t="s">
        <v>419</v>
      </c>
      <c r="M99" t="s">
        <v>419</v>
      </c>
      <c r="N99" t="s">
        <v>419</v>
      </c>
      <c r="O99" t="s">
        <v>419</v>
      </c>
      <c r="P99">
        <v>13900</v>
      </c>
      <c r="Q99" t="s">
        <v>419</v>
      </c>
      <c r="S99" t="s">
        <v>419</v>
      </c>
      <c r="T99" t="s">
        <v>419</v>
      </c>
      <c r="W99">
        <v>44.869085385962393</v>
      </c>
      <c r="X99">
        <v>114.31296883781638</v>
      </c>
      <c r="Y99">
        <v>105.44235065701162</v>
      </c>
      <c r="Z99">
        <v>115.91180391373616</v>
      </c>
      <c r="AA99">
        <v>8.9738170771924786</v>
      </c>
      <c r="AB99">
        <v>9.4225079310521025</v>
      </c>
      <c r="AC99">
        <v>8.7494716502626666</v>
      </c>
      <c r="AD99">
        <v>2.9471510917679633</v>
      </c>
      <c r="AE99">
        <v>156.03224442968423</v>
      </c>
      <c r="AF99">
        <v>3.8363068004997842</v>
      </c>
      <c r="AG99">
        <v>20</v>
      </c>
      <c r="AH99">
        <v>141</v>
      </c>
      <c r="AI99">
        <v>161</v>
      </c>
      <c r="AJ99">
        <v>7.4781808976603983E-2</v>
      </c>
      <c r="AK99" t="s">
        <v>419</v>
      </c>
      <c r="AL99">
        <v>167</v>
      </c>
      <c r="AM99">
        <v>16756.28933810574</v>
      </c>
      <c r="AN99">
        <v>40495</v>
      </c>
      <c r="AO99">
        <v>23738.71066189426</v>
      </c>
    </row>
    <row r="100" spans="1:41">
      <c r="B100" t="s">
        <v>374</v>
      </c>
      <c r="D100">
        <v>66</v>
      </c>
      <c r="E100">
        <v>171</v>
      </c>
      <c r="F100" t="s">
        <v>106</v>
      </c>
      <c r="G100" t="s">
        <v>422</v>
      </c>
      <c r="H100" t="s">
        <v>419</v>
      </c>
      <c r="I100" t="s">
        <v>419</v>
      </c>
      <c r="J100" t="s">
        <v>419</v>
      </c>
      <c r="L100" t="s">
        <v>419</v>
      </c>
      <c r="M100" t="s">
        <v>419</v>
      </c>
      <c r="N100" t="s">
        <v>419</v>
      </c>
      <c r="O100" t="s">
        <v>419</v>
      </c>
      <c r="P100">
        <v>11090</v>
      </c>
      <c r="Q100" t="s">
        <v>419</v>
      </c>
      <c r="S100" t="s">
        <v>419</v>
      </c>
      <c r="T100" t="s">
        <v>419</v>
      </c>
      <c r="W100">
        <v>51.00026475547277</v>
      </c>
      <c r="X100">
        <v>129.93337451751799</v>
      </c>
      <c r="Y100">
        <v>119.85062217536102</v>
      </c>
      <c r="Z100">
        <v>131.750683951638</v>
      </c>
      <c r="AA100">
        <v>10.200052951094555</v>
      </c>
      <c r="AB100">
        <v>10.710055598649284</v>
      </c>
      <c r="AC100">
        <v>9.9450516273171914</v>
      </c>
      <c r="AD100">
        <v>3.34986739002197</v>
      </c>
      <c r="AE100">
        <v>177.35342068715659</v>
      </c>
      <c r="AF100">
        <v>4.3605226365929219</v>
      </c>
      <c r="AG100">
        <v>26</v>
      </c>
      <c r="AH100">
        <v>157</v>
      </c>
      <c r="AI100">
        <v>183</v>
      </c>
      <c r="AJ100">
        <v>8.500044125912129E-2</v>
      </c>
      <c r="AK100">
        <v>0.17027849373319315</v>
      </c>
      <c r="AL100">
        <v>184.5</v>
      </c>
      <c r="AM100">
        <v>15384.759158113675</v>
      </c>
      <c r="AN100">
        <v>39327.5</v>
      </c>
      <c r="AO100">
        <v>23942.740841886327</v>
      </c>
    </row>
    <row r="101" spans="1:41">
      <c r="B101" t="s">
        <v>374</v>
      </c>
      <c r="D101">
        <v>33</v>
      </c>
      <c r="E101">
        <v>314</v>
      </c>
      <c r="F101" t="s">
        <v>237</v>
      </c>
      <c r="G101" t="s">
        <v>419</v>
      </c>
      <c r="H101" t="s">
        <v>419</v>
      </c>
      <c r="I101" t="s">
        <v>419</v>
      </c>
      <c r="J101" t="s">
        <v>419</v>
      </c>
      <c r="L101" t="s">
        <v>419</v>
      </c>
      <c r="M101" t="s">
        <v>419</v>
      </c>
      <c r="N101" t="s">
        <v>419</v>
      </c>
      <c r="O101" t="s">
        <v>419</v>
      </c>
      <c r="P101">
        <v>13150</v>
      </c>
      <c r="Q101" t="s">
        <v>419</v>
      </c>
      <c r="S101" t="s">
        <v>419</v>
      </c>
      <c r="T101">
        <v>250</v>
      </c>
      <c r="W101">
        <v>40.410045844500281</v>
      </c>
      <c r="X101">
        <v>102.95267379803337</v>
      </c>
      <c r="Y101">
        <v>94.963607734575675</v>
      </c>
      <c r="Z101">
        <v>104.39261843162572</v>
      </c>
      <c r="AA101">
        <v>8.0820091689000577</v>
      </c>
      <c r="AB101">
        <v>8.4861096273450602</v>
      </c>
      <c r="AC101">
        <v>7.8799589396775547</v>
      </c>
      <c r="AD101">
        <v>2.6542665112195936</v>
      </c>
      <c r="AE101">
        <v>140.52593442424973</v>
      </c>
      <c r="AF101">
        <v>3.4550589197047743</v>
      </c>
      <c r="AG101">
        <v>13</v>
      </c>
      <c r="AH101">
        <v>132</v>
      </c>
      <c r="AI101">
        <v>145</v>
      </c>
      <c r="AJ101">
        <v>6.7350076407500473E-2</v>
      </c>
      <c r="AK101" t="s">
        <v>419</v>
      </c>
      <c r="AL101">
        <v>163</v>
      </c>
      <c r="AM101">
        <v>14029.885858919461</v>
      </c>
      <c r="AN101">
        <v>38262.5</v>
      </c>
      <c r="AO101">
        <v>24232.614141080539</v>
      </c>
    </row>
    <row r="102" spans="1:41">
      <c r="B102" t="s">
        <v>374</v>
      </c>
      <c r="D102">
        <v>91</v>
      </c>
      <c r="E102">
        <v>251</v>
      </c>
      <c r="F102" t="s">
        <v>224</v>
      </c>
      <c r="G102" t="s">
        <v>422</v>
      </c>
      <c r="H102" t="s">
        <v>419</v>
      </c>
      <c r="I102" t="s">
        <v>419</v>
      </c>
      <c r="J102" t="s">
        <v>419</v>
      </c>
      <c r="L102" t="s">
        <v>419</v>
      </c>
      <c r="M102" t="s">
        <v>419</v>
      </c>
      <c r="N102" t="s">
        <v>419</v>
      </c>
      <c r="O102" t="s">
        <v>419</v>
      </c>
      <c r="P102">
        <v>8320</v>
      </c>
      <c r="Q102" t="s">
        <v>419</v>
      </c>
      <c r="S102" t="s">
        <v>419</v>
      </c>
      <c r="T102" t="s">
        <v>419</v>
      </c>
      <c r="W102">
        <v>39.852665901817524</v>
      </c>
      <c r="X102">
        <v>101.5326369180605</v>
      </c>
      <c r="Y102">
        <v>93.653764869271185</v>
      </c>
      <c r="Z102">
        <v>102.95272024636193</v>
      </c>
      <c r="AA102">
        <v>7.9705331803635042</v>
      </c>
      <c r="AB102">
        <v>8.3690598393816806</v>
      </c>
      <c r="AC102">
        <v>7.7712698508544165</v>
      </c>
      <c r="AD102">
        <v>2.6176559386510481</v>
      </c>
      <c r="AE102">
        <v>138.58764567357045</v>
      </c>
      <c r="AF102">
        <v>3.4074029346053982</v>
      </c>
      <c r="AG102">
        <v>23</v>
      </c>
      <c r="AH102">
        <v>120</v>
      </c>
      <c r="AI102">
        <v>143</v>
      </c>
      <c r="AJ102">
        <v>6.6421109836362541E-2</v>
      </c>
      <c r="AK102">
        <v>0.13305915084069192</v>
      </c>
      <c r="AL102">
        <v>145.5</v>
      </c>
      <c r="AM102">
        <v>10962.82407596206</v>
      </c>
      <c r="AN102">
        <v>35462.5</v>
      </c>
      <c r="AO102">
        <v>24499.67592403794</v>
      </c>
    </row>
    <row r="103" spans="1:41">
      <c r="B103" t="s">
        <v>374</v>
      </c>
      <c r="D103">
        <v>80</v>
      </c>
      <c r="E103">
        <v>237</v>
      </c>
      <c r="F103" t="s">
        <v>154</v>
      </c>
      <c r="G103" t="s">
        <v>419</v>
      </c>
      <c r="H103" t="s">
        <v>419</v>
      </c>
      <c r="I103" t="s">
        <v>419</v>
      </c>
      <c r="J103" t="s">
        <v>419</v>
      </c>
      <c r="L103" t="s">
        <v>419</v>
      </c>
      <c r="M103" t="s">
        <v>419</v>
      </c>
      <c r="N103" t="s">
        <v>419</v>
      </c>
      <c r="O103" t="s">
        <v>419</v>
      </c>
      <c r="P103">
        <v>20605</v>
      </c>
      <c r="Q103" t="s">
        <v>419</v>
      </c>
      <c r="S103" t="s">
        <v>419</v>
      </c>
      <c r="T103" t="s">
        <v>419</v>
      </c>
      <c r="W103">
        <v>73.295462462783277</v>
      </c>
      <c r="X103">
        <v>186.73484971643299</v>
      </c>
      <c r="Y103">
        <v>172.2443367875407</v>
      </c>
      <c r="Z103">
        <v>189.34661136219017</v>
      </c>
      <c r="AA103">
        <v>14.659092492556656</v>
      </c>
      <c r="AB103">
        <v>15.392047117184488</v>
      </c>
      <c r="AC103">
        <v>14.292615180242739</v>
      </c>
      <c r="AD103">
        <v>4.8142902927638156</v>
      </c>
      <c r="AE103">
        <v>254.88497071432886</v>
      </c>
      <c r="AF103">
        <v>6.2667620405679703</v>
      </c>
      <c r="AG103">
        <v>37</v>
      </c>
      <c r="AH103">
        <v>226</v>
      </c>
      <c r="AI103">
        <v>263</v>
      </c>
      <c r="AJ103">
        <v>0.1221591041046388</v>
      </c>
      <c r="AK103" t="s">
        <v>419</v>
      </c>
      <c r="AL103">
        <v>272.5</v>
      </c>
      <c r="AM103">
        <v>21747.48262686771</v>
      </c>
      <c r="AN103">
        <v>46478.75</v>
      </c>
      <c r="AO103">
        <v>24731.26737313229</v>
      </c>
    </row>
    <row r="104" spans="1:41">
      <c r="B104" t="s">
        <v>308</v>
      </c>
      <c r="E104">
        <v>351</v>
      </c>
      <c r="F104" t="s">
        <v>336</v>
      </c>
      <c r="G104" t="s">
        <v>422</v>
      </c>
      <c r="H104" t="s">
        <v>419</v>
      </c>
      <c r="I104" t="s">
        <v>419</v>
      </c>
      <c r="J104" t="s">
        <v>419</v>
      </c>
      <c r="L104" t="s">
        <v>419</v>
      </c>
      <c r="M104" t="s">
        <v>419</v>
      </c>
      <c r="N104" t="s">
        <v>419</v>
      </c>
      <c r="O104" t="s">
        <v>419</v>
      </c>
      <c r="P104">
        <v>6235</v>
      </c>
      <c r="Q104" t="s">
        <v>419</v>
      </c>
      <c r="S104" t="s">
        <v>419</v>
      </c>
      <c r="T104" t="s">
        <v>419</v>
      </c>
      <c r="W104">
        <v>27.590307162796744</v>
      </c>
      <c r="X104">
        <v>70.291825558657266</v>
      </c>
      <c r="Y104">
        <v>64.837221832572354</v>
      </c>
      <c r="Z104">
        <v>71.274960170558245</v>
      </c>
      <c r="AA104">
        <v>5.5180614325593487</v>
      </c>
      <c r="AB104">
        <v>5.7939645041873167</v>
      </c>
      <c r="AC104">
        <v>5.3801098967453651</v>
      </c>
      <c r="AD104">
        <v>1.8122233421430329</v>
      </c>
      <c r="AE104">
        <v>95.945293158625688</v>
      </c>
      <c r="AF104">
        <v>2.3589712624191215</v>
      </c>
      <c r="AG104">
        <v>10</v>
      </c>
      <c r="AH104">
        <v>89</v>
      </c>
      <c r="AI104">
        <v>99</v>
      </c>
      <c r="AJ104">
        <v>4.5983845271327907E-2</v>
      </c>
      <c r="AK104">
        <v>9.2117873658940544E-2</v>
      </c>
      <c r="AL104">
        <v>100</v>
      </c>
      <c r="AN104">
        <v>24750</v>
      </c>
      <c r="AO104">
        <v>24750</v>
      </c>
    </row>
    <row r="105" spans="1:41">
      <c r="B105" t="s">
        <v>374</v>
      </c>
      <c r="D105">
        <v>100</v>
      </c>
      <c r="E105">
        <v>164</v>
      </c>
      <c r="F105" t="s">
        <v>207</v>
      </c>
      <c r="G105" t="s">
        <v>419</v>
      </c>
      <c r="H105" t="s">
        <v>419</v>
      </c>
      <c r="I105" t="s">
        <v>419</v>
      </c>
      <c r="J105" t="s">
        <v>419</v>
      </c>
      <c r="L105">
        <v>3900</v>
      </c>
      <c r="M105" t="s">
        <v>419</v>
      </c>
      <c r="N105" t="s">
        <v>419</v>
      </c>
      <c r="O105">
        <v>500</v>
      </c>
      <c r="P105">
        <v>18700</v>
      </c>
      <c r="Q105">
        <v>7937.5</v>
      </c>
      <c r="S105" t="s">
        <v>419</v>
      </c>
      <c r="T105" t="s">
        <v>419</v>
      </c>
      <c r="W105">
        <v>59.639653867055586</v>
      </c>
      <c r="X105">
        <v>151.94394615709751</v>
      </c>
      <c r="Y105">
        <v>140.15318658758062</v>
      </c>
      <c r="Z105">
        <v>154.06910582322692</v>
      </c>
      <c r="AA105">
        <v>11.927930773411116</v>
      </c>
      <c r="AB105">
        <v>12.524327312081674</v>
      </c>
      <c r="AC105">
        <v>11.629732504075839</v>
      </c>
      <c r="AD105">
        <v>3.9173312648344347</v>
      </c>
      <c r="AE105">
        <v>207.39689632268579</v>
      </c>
      <c r="AF105">
        <v>5.0991904056332524</v>
      </c>
      <c r="AG105">
        <v>25</v>
      </c>
      <c r="AH105">
        <v>189</v>
      </c>
      <c r="AI105">
        <v>214</v>
      </c>
      <c r="AJ105">
        <v>9.9399423111759311E-2</v>
      </c>
      <c r="AK105" t="s">
        <v>419</v>
      </c>
      <c r="AL105">
        <v>219</v>
      </c>
      <c r="AM105">
        <v>26966.475296307646</v>
      </c>
      <c r="AN105">
        <v>51852.5</v>
      </c>
      <c r="AO105">
        <v>24886.024703692354</v>
      </c>
    </row>
    <row r="106" spans="1:41">
      <c r="B106" t="s">
        <v>374</v>
      </c>
      <c r="D106">
        <v>49</v>
      </c>
      <c r="E106">
        <v>283</v>
      </c>
      <c r="F106" t="s">
        <v>178</v>
      </c>
      <c r="G106" t="s">
        <v>422</v>
      </c>
      <c r="H106" t="s">
        <v>419</v>
      </c>
      <c r="I106" t="s">
        <v>419</v>
      </c>
      <c r="J106" t="s">
        <v>419</v>
      </c>
      <c r="L106" t="s">
        <v>419</v>
      </c>
      <c r="M106" t="s">
        <v>419</v>
      </c>
      <c r="N106" t="s">
        <v>419</v>
      </c>
      <c r="O106" t="s">
        <v>419</v>
      </c>
      <c r="P106">
        <v>12450</v>
      </c>
      <c r="Q106" t="s">
        <v>419</v>
      </c>
      <c r="S106" t="s">
        <v>419</v>
      </c>
      <c r="T106" t="s">
        <v>419</v>
      </c>
      <c r="W106">
        <v>44.869085385962393</v>
      </c>
      <c r="X106">
        <v>114.31296883781638</v>
      </c>
      <c r="Y106">
        <v>105.44235065701162</v>
      </c>
      <c r="Z106">
        <v>115.91180391373616</v>
      </c>
      <c r="AA106">
        <v>8.9738170771924786</v>
      </c>
      <c r="AB106">
        <v>9.4225079310521025</v>
      </c>
      <c r="AC106">
        <v>8.7494716502626666</v>
      </c>
      <c r="AD106">
        <v>2.9471510917679633</v>
      </c>
      <c r="AE106">
        <v>156.03224442968423</v>
      </c>
      <c r="AF106">
        <v>3.8363068004997842</v>
      </c>
      <c r="AG106">
        <v>34</v>
      </c>
      <c r="AH106">
        <v>127</v>
      </c>
      <c r="AI106">
        <v>161</v>
      </c>
      <c r="AJ106">
        <v>7.4781808976603983E-2</v>
      </c>
      <c r="AK106">
        <v>0.14980785514231745</v>
      </c>
      <c r="AL106">
        <v>177.5</v>
      </c>
      <c r="AM106">
        <v>15638.998430828842</v>
      </c>
      <c r="AN106">
        <v>41003</v>
      </c>
      <c r="AO106">
        <v>25364.00156917116</v>
      </c>
    </row>
    <row r="107" spans="1:41">
      <c r="A107" t="s">
        <v>34</v>
      </c>
      <c r="B107" t="s">
        <v>374</v>
      </c>
      <c r="C107">
        <v>79</v>
      </c>
      <c r="D107">
        <v>31</v>
      </c>
      <c r="E107">
        <v>183</v>
      </c>
      <c r="F107" t="s">
        <v>185</v>
      </c>
      <c r="G107" t="s">
        <v>419</v>
      </c>
      <c r="H107" t="s">
        <v>419</v>
      </c>
      <c r="I107" t="s">
        <v>419</v>
      </c>
      <c r="J107" t="s">
        <v>419</v>
      </c>
      <c r="L107">
        <v>1100</v>
      </c>
      <c r="M107" t="s">
        <v>419</v>
      </c>
      <c r="N107" t="s">
        <v>419</v>
      </c>
      <c r="O107" t="s">
        <v>419</v>
      </c>
      <c r="P107">
        <v>14350</v>
      </c>
      <c r="Q107" t="s">
        <v>419</v>
      </c>
      <c r="S107" t="s">
        <v>419</v>
      </c>
      <c r="T107" t="s">
        <v>419</v>
      </c>
      <c r="W107">
        <v>46.541225214010673</v>
      </c>
      <c r="X107">
        <v>118.57307947773499</v>
      </c>
      <c r="Y107">
        <v>109.37187925292508</v>
      </c>
      <c r="Z107">
        <v>120.23149846952758</v>
      </c>
      <c r="AA107">
        <v>9.3082450428021346</v>
      </c>
      <c r="AB107">
        <v>9.7736572949422413</v>
      </c>
      <c r="AC107">
        <v>9.0755389167320821</v>
      </c>
      <c r="AD107">
        <v>3.0569828094736011</v>
      </c>
      <c r="AE107">
        <v>161.84711068172214</v>
      </c>
      <c r="AF107">
        <v>3.9792747557979129</v>
      </c>
      <c r="AG107">
        <v>21</v>
      </c>
      <c r="AH107">
        <v>146</v>
      </c>
      <c r="AI107">
        <v>167</v>
      </c>
      <c r="AJ107">
        <v>7.7568708690017793E-2</v>
      </c>
      <c r="AK107" t="s">
        <v>419</v>
      </c>
      <c r="AL107">
        <v>168.5</v>
      </c>
      <c r="AM107">
        <v>15902.014524784725</v>
      </c>
      <c r="AN107">
        <v>41387.5</v>
      </c>
      <c r="AO107">
        <v>25485.485475215275</v>
      </c>
    </row>
    <row r="108" spans="1:41">
      <c r="A108" t="s">
        <v>42</v>
      </c>
      <c r="B108" t="s">
        <v>374</v>
      </c>
      <c r="C108">
        <v>96</v>
      </c>
      <c r="D108">
        <v>72</v>
      </c>
      <c r="E108">
        <v>89</v>
      </c>
      <c r="F108" t="s">
        <v>205</v>
      </c>
      <c r="G108" t="s">
        <v>422</v>
      </c>
      <c r="H108" t="s">
        <v>419</v>
      </c>
      <c r="I108" t="s">
        <v>419</v>
      </c>
      <c r="J108" t="s">
        <v>419</v>
      </c>
      <c r="L108" t="s">
        <v>419</v>
      </c>
      <c r="M108" t="s">
        <v>419</v>
      </c>
      <c r="N108" t="s">
        <v>419</v>
      </c>
      <c r="O108" t="s">
        <v>419</v>
      </c>
      <c r="P108">
        <v>11420</v>
      </c>
      <c r="Q108">
        <v>500</v>
      </c>
      <c r="S108" t="s">
        <v>419</v>
      </c>
      <c r="T108" t="s">
        <v>419</v>
      </c>
      <c r="W108">
        <v>51.557644698155542</v>
      </c>
      <c r="X108">
        <v>131.35341139749087</v>
      </c>
      <c r="Y108">
        <v>121.16046504066553</v>
      </c>
      <c r="Z108">
        <v>133.19058213690181</v>
      </c>
      <c r="AA108">
        <v>10.311528939631108</v>
      </c>
      <c r="AB108">
        <v>10.827105386612663</v>
      </c>
      <c r="AC108">
        <v>10.05374071614033</v>
      </c>
      <c r="AD108">
        <v>3.3864779625905164</v>
      </c>
      <c r="AE108">
        <v>179.29170943783589</v>
      </c>
      <c r="AF108">
        <v>4.4081786216922989</v>
      </c>
      <c r="AG108">
        <v>18</v>
      </c>
      <c r="AH108">
        <v>167</v>
      </c>
      <c r="AI108">
        <v>185</v>
      </c>
      <c r="AJ108">
        <v>8.5929407830259236E-2</v>
      </c>
      <c r="AK108">
        <v>0.1721394608778182</v>
      </c>
      <c r="AL108">
        <v>192</v>
      </c>
      <c r="AM108">
        <v>15394.578289736302</v>
      </c>
      <c r="AN108">
        <v>40967.5</v>
      </c>
      <c r="AO108">
        <v>25572.921710263698</v>
      </c>
    </row>
    <row r="109" spans="1:41">
      <c r="A109" t="s">
        <v>322</v>
      </c>
      <c r="B109" t="s">
        <v>374</v>
      </c>
      <c r="C109">
        <v>44</v>
      </c>
      <c r="D109">
        <v>58</v>
      </c>
      <c r="E109">
        <v>252</v>
      </c>
      <c r="F109" t="s">
        <v>140</v>
      </c>
      <c r="G109" t="s">
        <v>419</v>
      </c>
      <c r="H109" t="s">
        <v>419</v>
      </c>
      <c r="I109" t="s">
        <v>419</v>
      </c>
      <c r="J109" t="s">
        <v>419</v>
      </c>
      <c r="L109" t="s">
        <v>419</v>
      </c>
      <c r="M109" t="s">
        <v>419</v>
      </c>
      <c r="N109" t="s">
        <v>419</v>
      </c>
      <c r="O109" t="s">
        <v>419</v>
      </c>
      <c r="P109">
        <v>19900</v>
      </c>
      <c r="Q109" t="s">
        <v>419</v>
      </c>
      <c r="S109" t="s">
        <v>419</v>
      </c>
      <c r="T109" t="s">
        <v>419</v>
      </c>
      <c r="W109">
        <v>61.31179369510388</v>
      </c>
      <c r="X109">
        <v>156.20405679701616</v>
      </c>
      <c r="Y109">
        <v>144.08271518349412</v>
      </c>
      <c r="Z109">
        <v>158.38880037901836</v>
      </c>
      <c r="AA109">
        <v>12.262358739020776</v>
      </c>
      <c r="AB109">
        <v>12.875476675971816</v>
      </c>
      <c r="AC109">
        <v>11.955799770545257</v>
      </c>
      <c r="AD109">
        <v>4.027162982540073</v>
      </c>
      <c r="AE109">
        <v>213.21176257472376</v>
      </c>
      <c r="AF109">
        <v>5.2421583609313815</v>
      </c>
      <c r="AG109">
        <v>14</v>
      </c>
      <c r="AH109">
        <v>206</v>
      </c>
      <c r="AI109">
        <v>220</v>
      </c>
      <c r="AJ109">
        <v>0.10218632282517313</v>
      </c>
      <c r="AK109" t="s">
        <v>419</v>
      </c>
      <c r="AL109">
        <v>229.5</v>
      </c>
      <c r="AM109">
        <v>24200.321100417987</v>
      </c>
      <c r="AN109">
        <v>50163.75</v>
      </c>
      <c r="AO109">
        <v>25963.428899582013</v>
      </c>
    </row>
    <row r="110" spans="1:41">
      <c r="B110" t="s">
        <v>374</v>
      </c>
      <c r="D110">
        <v>87</v>
      </c>
      <c r="E110">
        <v>214</v>
      </c>
      <c r="F110" t="s">
        <v>102</v>
      </c>
      <c r="G110" t="s">
        <v>422</v>
      </c>
      <c r="H110" t="s">
        <v>419</v>
      </c>
      <c r="I110" t="s">
        <v>419</v>
      </c>
      <c r="J110" t="s">
        <v>419</v>
      </c>
      <c r="L110" t="s">
        <v>419</v>
      </c>
      <c r="M110" t="s">
        <v>419</v>
      </c>
      <c r="N110" t="s">
        <v>419</v>
      </c>
      <c r="O110" t="s">
        <v>419</v>
      </c>
      <c r="P110">
        <v>12805</v>
      </c>
      <c r="Q110" t="s">
        <v>419</v>
      </c>
      <c r="S110" t="s">
        <v>419</v>
      </c>
      <c r="T110" t="s">
        <v>419</v>
      </c>
      <c r="W110">
        <v>52.672404583521057</v>
      </c>
      <c r="X110">
        <v>134.19348515743661</v>
      </c>
      <c r="Y110">
        <v>123.78015077127449</v>
      </c>
      <c r="Z110">
        <v>136.07037850742938</v>
      </c>
      <c r="AA110">
        <v>10.534480916704213</v>
      </c>
      <c r="AB110">
        <v>11.061204962539422</v>
      </c>
      <c r="AC110">
        <v>10.271118893786607</v>
      </c>
      <c r="AD110">
        <v>3.4596991077276082</v>
      </c>
      <c r="AE110">
        <v>183.16828693919447</v>
      </c>
      <c r="AF110">
        <v>4.5034905918910502</v>
      </c>
      <c r="AG110">
        <v>14</v>
      </c>
      <c r="AH110">
        <v>175</v>
      </c>
      <c r="AI110">
        <v>189</v>
      </c>
      <c r="AJ110">
        <v>8.7787340972535099E-2</v>
      </c>
      <c r="AK110">
        <v>0.17586139516706834</v>
      </c>
      <c r="AL110">
        <v>192</v>
      </c>
      <c r="AM110">
        <v>16498.192908936042</v>
      </c>
      <c r="AN110">
        <v>42835</v>
      </c>
      <c r="AO110">
        <v>26336.807091063958</v>
      </c>
    </row>
    <row r="111" spans="1:41">
      <c r="A111" t="s">
        <v>68</v>
      </c>
      <c r="B111" t="s">
        <v>374</v>
      </c>
      <c r="C111">
        <v>213</v>
      </c>
      <c r="D111">
        <v>94</v>
      </c>
      <c r="E111">
        <v>296</v>
      </c>
      <c r="F111" t="s">
        <v>268</v>
      </c>
      <c r="G111" t="s">
        <v>422</v>
      </c>
      <c r="H111" t="s">
        <v>419</v>
      </c>
      <c r="I111" t="s">
        <v>419</v>
      </c>
      <c r="J111" t="s">
        <v>419</v>
      </c>
      <c r="L111" t="s">
        <v>419</v>
      </c>
      <c r="M111" t="s">
        <v>419</v>
      </c>
      <c r="N111" t="s">
        <v>419</v>
      </c>
      <c r="O111" t="s">
        <v>419</v>
      </c>
      <c r="P111">
        <v>12195</v>
      </c>
      <c r="Q111" t="s">
        <v>419</v>
      </c>
      <c r="S111" t="s">
        <v>419</v>
      </c>
      <c r="T111" t="s">
        <v>419</v>
      </c>
      <c r="W111">
        <v>49.885504870107241</v>
      </c>
      <c r="X111">
        <v>127.09330075757224</v>
      </c>
      <c r="Y111">
        <v>117.23093644475202</v>
      </c>
      <c r="Z111">
        <v>128.8708875811104</v>
      </c>
      <c r="AA111">
        <v>9.9771009740214485</v>
      </c>
      <c r="AB111">
        <v>10.475956022722521</v>
      </c>
      <c r="AC111">
        <v>9.7276734496709132</v>
      </c>
      <c r="AD111">
        <v>3.2766462448848781</v>
      </c>
      <c r="AE111">
        <v>173.47684318579795</v>
      </c>
      <c r="AF111">
        <v>4.2652106663941698</v>
      </c>
      <c r="AG111">
        <v>11</v>
      </c>
      <c r="AH111">
        <v>168</v>
      </c>
      <c r="AI111">
        <v>179</v>
      </c>
      <c r="AJ111">
        <v>8.3142508116845412E-2</v>
      </c>
      <c r="AK111">
        <v>0.16655655944394301</v>
      </c>
      <c r="AL111">
        <v>189</v>
      </c>
      <c r="AM111">
        <v>15453.080486693765</v>
      </c>
      <c r="AN111">
        <v>41803.75</v>
      </c>
      <c r="AO111">
        <v>26350.669513306235</v>
      </c>
    </row>
    <row r="112" spans="1:41">
      <c r="B112" t="s">
        <v>374</v>
      </c>
      <c r="D112">
        <v>60</v>
      </c>
      <c r="E112">
        <v>222</v>
      </c>
      <c r="F112" t="s">
        <v>86</v>
      </c>
      <c r="G112" t="s">
        <v>419</v>
      </c>
      <c r="H112" t="s">
        <v>419</v>
      </c>
      <c r="I112" t="s">
        <v>471</v>
      </c>
      <c r="J112" t="s">
        <v>419</v>
      </c>
      <c r="L112">
        <v>1150</v>
      </c>
      <c r="M112" t="s">
        <v>419</v>
      </c>
      <c r="N112" t="s">
        <v>419</v>
      </c>
      <c r="O112">
        <v>631</v>
      </c>
      <c r="P112">
        <v>14800</v>
      </c>
      <c r="Q112" t="s">
        <v>419</v>
      </c>
      <c r="S112" t="s">
        <v>419</v>
      </c>
      <c r="T112" t="s">
        <v>419</v>
      </c>
      <c r="W112">
        <v>51.836334669496921</v>
      </c>
      <c r="X112">
        <v>132.06342983747729</v>
      </c>
      <c r="Y112">
        <v>121.81538647331776</v>
      </c>
      <c r="Z112">
        <v>133.91053122953369</v>
      </c>
      <c r="AA112">
        <v>10.367266933899383</v>
      </c>
      <c r="AB112">
        <v>10.885630280594352</v>
      </c>
      <c r="AC112">
        <v>10.108085260551899</v>
      </c>
      <c r="AD112">
        <v>3.4047832488747889</v>
      </c>
      <c r="AE112">
        <v>180.26085381317552</v>
      </c>
      <c r="AF112">
        <v>4.4320066142419865</v>
      </c>
      <c r="AG112">
        <v>35</v>
      </c>
      <c r="AH112">
        <v>151</v>
      </c>
      <c r="AI112">
        <v>186</v>
      </c>
      <c r="AJ112">
        <v>8.6393891115828195E-2</v>
      </c>
      <c r="AK112" t="s">
        <v>419</v>
      </c>
      <c r="AL112">
        <v>202</v>
      </c>
      <c r="AM112">
        <v>16447.131627172748</v>
      </c>
      <c r="AN112">
        <v>43094.5</v>
      </c>
      <c r="AO112">
        <v>26647.368372827252</v>
      </c>
    </row>
    <row r="113" spans="1:41">
      <c r="B113" t="s">
        <v>374</v>
      </c>
      <c r="D113">
        <v>53</v>
      </c>
      <c r="E113">
        <v>286</v>
      </c>
      <c r="F113" t="s">
        <v>149</v>
      </c>
      <c r="G113" t="s">
        <v>419</v>
      </c>
      <c r="H113" t="s">
        <v>419</v>
      </c>
      <c r="I113" t="s">
        <v>419</v>
      </c>
      <c r="J113" t="s">
        <v>419</v>
      </c>
      <c r="L113" t="s">
        <v>419</v>
      </c>
      <c r="M113" t="s">
        <v>419</v>
      </c>
      <c r="N113" t="s">
        <v>419</v>
      </c>
      <c r="O113">
        <v>500</v>
      </c>
      <c r="P113">
        <v>15850</v>
      </c>
      <c r="Q113" t="s">
        <v>419</v>
      </c>
      <c r="S113" t="s">
        <v>419</v>
      </c>
      <c r="T113" t="s">
        <v>419</v>
      </c>
      <c r="W113">
        <v>50.721574784131391</v>
      </c>
      <c r="X113">
        <v>129.22335607753155</v>
      </c>
      <c r="Y113">
        <v>119.19570074270877</v>
      </c>
      <c r="Z113">
        <v>131.03073485900609</v>
      </c>
      <c r="AA113">
        <v>10.144314956826278</v>
      </c>
      <c r="AB113">
        <v>10.651530704667591</v>
      </c>
      <c r="AC113">
        <v>9.890707082905621</v>
      </c>
      <c r="AD113">
        <v>3.331562103737697</v>
      </c>
      <c r="AE113">
        <v>176.3842763118169</v>
      </c>
      <c r="AF113">
        <v>4.3366946440432335</v>
      </c>
      <c r="AG113">
        <v>20</v>
      </c>
      <c r="AH113">
        <v>162</v>
      </c>
      <c r="AI113">
        <v>182</v>
      </c>
      <c r="AJ113">
        <v>8.4535957973552317E-2</v>
      </c>
      <c r="AK113" t="s">
        <v>419</v>
      </c>
      <c r="AL113">
        <v>187.5</v>
      </c>
      <c r="AM113">
        <v>18943.533789708275</v>
      </c>
      <c r="AN113">
        <v>45600</v>
      </c>
      <c r="AO113">
        <v>26656.466210291725</v>
      </c>
    </row>
    <row r="114" spans="1:41">
      <c r="A114" t="s">
        <v>22</v>
      </c>
      <c r="B114" t="s">
        <v>374</v>
      </c>
      <c r="C114">
        <v>52</v>
      </c>
      <c r="D114">
        <v>37</v>
      </c>
      <c r="E114">
        <v>246</v>
      </c>
      <c r="F114" t="s">
        <v>150</v>
      </c>
      <c r="G114" t="s">
        <v>419</v>
      </c>
      <c r="H114" t="s">
        <v>419</v>
      </c>
      <c r="I114" t="s">
        <v>419</v>
      </c>
      <c r="J114" t="s">
        <v>419</v>
      </c>
      <c r="L114" t="s">
        <v>419</v>
      </c>
      <c r="M114" t="s">
        <v>419</v>
      </c>
      <c r="N114" t="s">
        <v>419</v>
      </c>
      <c r="O114" t="s">
        <v>419</v>
      </c>
      <c r="P114">
        <v>9030</v>
      </c>
      <c r="Q114" t="s">
        <v>419</v>
      </c>
      <c r="S114" t="s">
        <v>419</v>
      </c>
      <c r="T114" t="s">
        <v>419</v>
      </c>
      <c r="W114">
        <v>42.639565615231341</v>
      </c>
      <c r="X114">
        <v>108.63282131792488</v>
      </c>
      <c r="Y114">
        <v>100.20297919579365</v>
      </c>
      <c r="Z114">
        <v>110.15221117268095</v>
      </c>
      <c r="AA114">
        <v>8.5279131230462681</v>
      </c>
      <c r="AB114">
        <v>8.9543087791985805</v>
      </c>
      <c r="AC114">
        <v>8.3147152949701102</v>
      </c>
      <c r="AD114">
        <v>2.8007088014937782</v>
      </c>
      <c r="AE114">
        <v>148.27908942696698</v>
      </c>
      <c r="AF114">
        <v>3.6456828601022795</v>
      </c>
      <c r="AG114">
        <v>25</v>
      </c>
      <c r="AH114">
        <v>128</v>
      </c>
      <c r="AI114">
        <v>153</v>
      </c>
      <c r="AJ114">
        <v>7.1065942692052228E-2</v>
      </c>
      <c r="AK114" t="s">
        <v>419</v>
      </c>
      <c r="AL114">
        <v>154.5</v>
      </c>
      <c r="AM114">
        <v>9841.5181821701899</v>
      </c>
      <c r="AN114">
        <v>36895</v>
      </c>
      <c r="AO114">
        <v>27053.481817829808</v>
      </c>
    </row>
    <row r="115" spans="1:41">
      <c r="A115" t="s">
        <v>45</v>
      </c>
      <c r="B115" t="s">
        <v>374</v>
      </c>
      <c r="C115">
        <v>100</v>
      </c>
      <c r="D115">
        <v>82</v>
      </c>
      <c r="E115">
        <v>130</v>
      </c>
      <c r="F115" t="s">
        <v>211</v>
      </c>
      <c r="G115" t="s">
        <v>419</v>
      </c>
      <c r="H115" t="s">
        <v>419</v>
      </c>
      <c r="I115" t="s">
        <v>419</v>
      </c>
      <c r="J115" t="s">
        <v>485</v>
      </c>
      <c r="L115">
        <v>1500</v>
      </c>
      <c r="M115" t="s">
        <v>419</v>
      </c>
      <c r="N115" t="s">
        <v>419</v>
      </c>
      <c r="O115">
        <v>400</v>
      </c>
      <c r="P115">
        <v>13100</v>
      </c>
      <c r="Q115" t="s">
        <v>419</v>
      </c>
      <c r="S115" t="s">
        <v>419</v>
      </c>
      <c r="T115">
        <v>300</v>
      </c>
      <c r="W115">
        <v>52.672404583521057</v>
      </c>
      <c r="X115">
        <v>134.19348515743661</v>
      </c>
      <c r="Y115">
        <v>123.78015077127449</v>
      </c>
      <c r="Z115">
        <v>136.07037850742938</v>
      </c>
      <c r="AA115">
        <v>10.534480916704213</v>
      </c>
      <c r="AB115">
        <v>11.061204962539422</v>
      </c>
      <c r="AC115">
        <v>10.271118893786607</v>
      </c>
      <c r="AD115">
        <v>3.4596991077276082</v>
      </c>
      <c r="AE115">
        <v>183.16828693919447</v>
      </c>
      <c r="AF115">
        <v>4.5034905918910502</v>
      </c>
      <c r="AG115">
        <v>55</v>
      </c>
      <c r="AH115">
        <v>134</v>
      </c>
      <c r="AI115">
        <v>189</v>
      </c>
      <c r="AJ115">
        <v>8.7787340972535099E-2</v>
      </c>
      <c r="AK115" t="s">
        <v>419</v>
      </c>
      <c r="AL115">
        <v>197.5</v>
      </c>
      <c r="AM115">
        <v>25559.711252325269</v>
      </c>
      <c r="AN115">
        <v>52615</v>
      </c>
      <c r="AO115">
        <v>27055.288747674731</v>
      </c>
    </row>
    <row r="116" spans="1:41">
      <c r="A116" t="s">
        <v>40</v>
      </c>
      <c r="B116" t="s">
        <v>374</v>
      </c>
      <c r="C116">
        <v>91</v>
      </c>
      <c r="D116">
        <v>35</v>
      </c>
      <c r="E116">
        <v>329</v>
      </c>
      <c r="F116" t="s">
        <v>201</v>
      </c>
      <c r="G116" t="s">
        <v>419</v>
      </c>
      <c r="H116" t="s">
        <v>419</v>
      </c>
      <c r="I116" t="s">
        <v>419</v>
      </c>
      <c r="J116" t="s">
        <v>419</v>
      </c>
      <c r="L116" t="s">
        <v>419</v>
      </c>
      <c r="M116" t="s">
        <v>419</v>
      </c>
      <c r="N116">
        <v>50</v>
      </c>
      <c r="O116" t="s">
        <v>419</v>
      </c>
      <c r="P116">
        <v>9400</v>
      </c>
      <c r="Q116" t="s">
        <v>419</v>
      </c>
      <c r="S116" t="s">
        <v>419</v>
      </c>
      <c r="T116" t="s">
        <v>419</v>
      </c>
      <c r="W116">
        <v>38.459216045110615</v>
      </c>
      <c r="X116">
        <v>97.982544718128324</v>
      </c>
      <c r="Y116">
        <v>90.379157706009934</v>
      </c>
      <c r="Z116">
        <v>99.352974783202427</v>
      </c>
      <c r="AA116">
        <v>7.6918432090221236</v>
      </c>
      <c r="AB116">
        <v>8.0764353694732289</v>
      </c>
      <c r="AC116">
        <v>7.4995471287965696</v>
      </c>
      <c r="AD116">
        <v>2.5261295072296819</v>
      </c>
      <c r="AE116">
        <v>133.74192379687216</v>
      </c>
      <c r="AF116">
        <v>3.2882629718569576</v>
      </c>
      <c r="AG116">
        <v>18</v>
      </c>
      <c r="AH116">
        <v>120</v>
      </c>
      <c r="AI116">
        <v>138</v>
      </c>
      <c r="AJ116">
        <v>6.409869340851769E-2</v>
      </c>
      <c r="AK116" t="s">
        <v>419</v>
      </c>
      <c r="AL116">
        <v>142.5</v>
      </c>
      <c r="AM116">
        <v>10348.826816855983</v>
      </c>
      <c r="AN116">
        <v>37443.75</v>
      </c>
      <c r="AO116">
        <v>27094.923183144019</v>
      </c>
    </row>
    <row r="117" spans="1:41">
      <c r="B117" t="s">
        <v>374</v>
      </c>
      <c r="D117">
        <v>40</v>
      </c>
      <c r="E117">
        <v>212</v>
      </c>
      <c r="F117" t="s">
        <v>209</v>
      </c>
      <c r="G117" t="s">
        <v>422</v>
      </c>
      <c r="H117" t="s">
        <v>419</v>
      </c>
      <c r="I117" t="s">
        <v>419</v>
      </c>
      <c r="J117" t="s">
        <v>419</v>
      </c>
      <c r="L117" t="s">
        <v>419</v>
      </c>
      <c r="M117" t="s">
        <v>419</v>
      </c>
      <c r="N117" t="s">
        <v>419</v>
      </c>
      <c r="O117" t="s">
        <v>419</v>
      </c>
      <c r="P117">
        <v>9575</v>
      </c>
      <c r="Q117" t="s">
        <v>419</v>
      </c>
      <c r="S117" t="s">
        <v>419</v>
      </c>
      <c r="T117" t="s">
        <v>419</v>
      </c>
      <c r="W117">
        <v>45.705155299986536</v>
      </c>
      <c r="X117">
        <v>116.4430241577757</v>
      </c>
      <c r="Y117">
        <v>107.40711495496835</v>
      </c>
      <c r="Z117">
        <v>118.07165119163189</v>
      </c>
      <c r="AA117">
        <v>9.1410310599973066</v>
      </c>
      <c r="AB117">
        <v>9.598082612997171</v>
      </c>
      <c r="AC117">
        <v>8.9125052834973744</v>
      </c>
      <c r="AD117">
        <v>3.0020669506207822</v>
      </c>
      <c r="AE117">
        <v>158.93967755570316</v>
      </c>
      <c r="AF117">
        <v>3.9077907781488483</v>
      </c>
      <c r="AG117">
        <v>34</v>
      </c>
      <c r="AH117">
        <v>130</v>
      </c>
      <c r="AI117">
        <v>164</v>
      </c>
      <c r="AJ117">
        <v>7.6175258833310888E-2</v>
      </c>
      <c r="AK117">
        <v>0.15259930585925505</v>
      </c>
      <c r="AL117">
        <v>170</v>
      </c>
      <c r="AM117">
        <v>12566.430864849508</v>
      </c>
      <c r="AN117">
        <v>39920</v>
      </c>
      <c r="AO117">
        <v>27353.569135150494</v>
      </c>
    </row>
    <row r="118" spans="1:41">
      <c r="A118" t="s">
        <v>8</v>
      </c>
      <c r="B118" t="s">
        <v>374</v>
      </c>
      <c r="C118">
        <v>29</v>
      </c>
      <c r="D118">
        <v>71</v>
      </c>
      <c r="E118">
        <v>248</v>
      </c>
      <c r="F118" t="s">
        <v>104</v>
      </c>
      <c r="G118" t="s">
        <v>422</v>
      </c>
      <c r="H118" t="s">
        <v>419</v>
      </c>
      <c r="I118" t="s">
        <v>419</v>
      </c>
      <c r="J118" t="s">
        <v>419</v>
      </c>
      <c r="L118" t="s">
        <v>419</v>
      </c>
      <c r="M118" t="s">
        <v>419</v>
      </c>
      <c r="N118" t="s">
        <v>419</v>
      </c>
      <c r="O118" t="s">
        <v>419</v>
      </c>
      <c r="P118">
        <v>7635</v>
      </c>
      <c r="Q118" t="s">
        <v>419</v>
      </c>
      <c r="S118" t="s">
        <v>419</v>
      </c>
      <c r="T118" t="s">
        <v>419</v>
      </c>
      <c r="W118">
        <v>44.869085385962393</v>
      </c>
      <c r="X118">
        <v>114.31296883781638</v>
      </c>
      <c r="Y118">
        <v>105.44235065701162</v>
      </c>
      <c r="Z118">
        <v>115.91180391373616</v>
      </c>
      <c r="AA118">
        <v>8.9738170771924786</v>
      </c>
      <c r="AB118">
        <v>9.4225079310521025</v>
      </c>
      <c r="AC118">
        <v>8.7494716502626666</v>
      </c>
      <c r="AD118">
        <v>2.9471510917679633</v>
      </c>
      <c r="AE118">
        <v>156.03224442968423</v>
      </c>
      <c r="AF118">
        <v>3.8363068004997842</v>
      </c>
      <c r="AG118">
        <v>54</v>
      </c>
      <c r="AH118">
        <v>107</v>
      </c>
      <c r="AI118">
        <v>161</v>
      </c>
      <c r="AJ118">
        <v>7.4781808976603983E-2</v>
      </c>
      <c r="AK118">
        <v>0.14980785514231745</v>
      </c>
      <c r="AL118">
        <v>161</v>
      </c>
      <c r="AM118">
        <v>10982.653162940003</v>
      </c>
      <c r="AN118">
        <v>39050</v>
      </c>
      <c r="AO118">
        <v>28067.346837059995</v>
      </c>
    </row>
    <row r="119" spans="1:41">
      <c r="B119" t="s">
        <v>374</v>
      </c>
      <c r="D119">
        <v>77</v>
      </c>
      <c r="E119">
        <v>92</v>
      </c>
      <c r="F119" t="s">
        <v>244</v>
      </c>
      <c r="G119" t="s">
        <v>419</v>
      </c>
      <c r="H119" t="s">
        <v>419</v>
      </c>
      <c r="I119" t="s">
        <v>419</v>
      </c>
      <c r="J119" t="s">
        <v>485</v>
      </c>
      <c r="L119">
        <v>4700</v>
      </c>
      <c r="M119" t="s">
        <v>419</v>
      </c>
      <c r="N119" t="s">
        <v>419</v>
      </c>
      <c r="O119">
        <v>400</v>
      </c>
      <c r="P119">
        <v>30000</v>
      </c>
      <c r="Q119">
        <v>21375</v>
      </c>
      <c r="S119" t="s">
        <v>419</v>
      </c>
      <c r="T119" t="s">
        <v>419</v>
      </c>
      <c r="W119">
        <v>92.803760456679981</v>
      </c>
      <c r="X119">
        <v>236.43614051548357</v>
      </c>
      <c r="Y119">
        <v>218.08883707319794</v>
      </c>
      <c r="Z119">
        <v>239.74304784642325</v>
      </c>
      <c r="AA119">
        <v>18.560752091335996</v>
      </c>
      <c r="AB119">
        <v>19.488789695902792</v>
      </c>
      <c r="AC119">
        <v>18.096733289052594</v>
      </c>
      <c r="AD119">
        <v>6.0956603326629297</v>
      </c>
      <c r="AE119">
        <v>322.7250769881046</v>
      </c>
      <c r="AF119">
        <v>7.9347215190461373</v>
      </c>
      <c r="AG119">
        <v>29</v>
      </c>
      <c r="AH119">
        <v>304</v>
      </c>
      <c r="AI119">
        <v>333</v>
      </c>
      <c r="AJ119">
        <v>0.15467293409446661</v>
      </c>
      <c r="AK119" t="s">
        <v>419</v>
      </c>
      <c r="AL119">
        <v>339</v>
      </c>
      <c r="AM119">
        <v>53916.612184283556</v>
      </c>
      <c r="AN119">
        <v>82033.75</v>
      </c>
      <c r="AO119">
        <v>28117.137815716444</v>
      </c>
    </row>
    <row r="120" spans="1:41">
      <c r="B120" t="s">
        <v>374</v>
      </c>
      <c r="D120">
        <v>91</v>
      </c>
      <c r="E120">
        <v>258</v>
      </c>
      <c r="F120" t="s">
        <v>223</v>
      </c>
      <c r="G120" t="s">
        <v>422</v>
      </c>
      <c r="H120" t="s">
        <v>419</v>
      </c>
      <c r="I120" t="s">
        <v>419</v>
      </c>
      <c r="J120" t="s">
        <v>419</v>
      </c>
      <c r="L120" t="s">
        <v>419</v>
      </c>
      <c r="M120" t="s">
        <v>419</v>
      </c>
      <c r="N120" t="s">
        <v>419</v>
      </c>
      <c r="O120" t="s">
        <v>419</v>
      </c>
      <c r="P120">
        <v>10670</v>
      </c>
      <c r="Q120" t="s">
        <v>419</v>
      </c>
      <c r="S120" t="s">
        <v>419</v>
      </c>
      <c r="T120" t="s">
        <v>419</v>
      </c>
      <c r="W120">
        <v>47.377295128034824</v>
      </c>
      <c r="X120">
        <v>120.7031347976943</v>
      </c>
      <c r="Y120">
        <v>111.33664355088182</v>
      </c>
      <c r="Z120">
        <v>122.39134574742327</v>
      </c>
      <c r="AA120">
        <v>9.4754590256069644</v>
      </c>
      <c r="AB120">
        <v>9.9492319768873116</v>
      </c>
      <c r="AC120">
        <v>9.2385725499667899</v>
      </c>
      <c r="AD120">
        <v>3.1118986683264205</v>
      </c>
      <c r="AE120">
        <v>164.75454380774107</v>
      </c>
      <c r="AF120">
        <v>4.050758733446977</v>
      </c>
      <c r="AG120">
        <v>17</v>
      </c>
      <c r="AH120">
        <v>153</v>
      </c>
      <c r="AI120">
        <v>170</v>
      </c>
      <c r="AJ120">
        <v>7.8962158546724698E-2</v>
      </c>
      <c r="AK120">
        <v>0.15818220729313023</v>
      </c>
      <c r="AL120">
        <v>174</v>
      </c>
      <c r="AM120">
        <v>13811.818831563289</v>
      </c>
      <c r="AN120">
        <v>42500</v>
      </c>
      <c r="AO120">
        <v>28688.181168436713</v>
      </c>
    </row>
    <row r="121" spans="1:41">
      <c r="B121" t="s">
        <v>374</v>
      </c>
      <c r="D121">
        <v>46</v>
      </c>
      <c r="E121">
        <v>54</v>
      </c>
      <c r="F121" t="s">
        <v>124</v>
      </c>
      <c r="G121" t="s">
        <v>419</v>
      </c>
      <c r="H121" t="s">
        <v>419</v>
      </c>
      <c r="I121" t="s">
        <v>419</v>
      </c>
      <c r="J121" t="s">
        <v>419</v>
      </c>
      <c r="L121">
        <v>1500</v>
      </c>
      <c r="M121" t="s">
        <v>419</v>
      </c>
      <c r="N121" t="s">
        <v>419</v>
      </c>
      <c r="O121">
        <v>400</v>
      </c>
      <c r="P121">
        <v>15200</v>
      </c>
      <c r="Q121" t="s">
        <v>419</v>
      </c>
      <c r="S121" t="s">
        <v>419</v>
      </c>
      <c r="T121" t="s">
        <v>419</v>
      </c>
      <c r="W121">
        <v>52.393714612179686</v>
      </c>
      <c r="X121">
        <v>133.48346671745017</v>
      </c>
      <c r="Y121">
        <v>123.12522933862226</v>
      </c>
      <c r="Z121">
        <v>135.3504294147975</v>
      </c>
      <c r="AA121">
        <v>10.478742922435936</v>
      </c>
      <c r="AB121">
        <v>11.002680068557734</v>
      </c>
      <c r="AC121">
        <v>10.216774349375038</v>
      </c>
      <c r="AD121">
        <v>3.4413938214433357</v>
      </c>
      <c r="AE121">
        <v>182.19914256385485</v>
      </c>
      <c r="AF121">
        <v>4.4796625993413635</v>
      </c>
      <c r="AG121">
        <v>32</v>
      </c>
      <c r="AH121">
        <v>156</v>
      </c>
      <c r="AI121">
        <v>188</v>
      </c>
      <c r="AJ121">
        <v>8.732285768696614E-2</v>
      </c>
      <c r="AK121" t="s">
        <v>419</v>
      </c>
      <c r="AL121">
        <v>196.5</v>
      </c>
      <c r="AM121">
        <v>18084.173671361896</v>
      </c>
      <c r="AN121">
        <v>46942</v>
      </c>
      <c r="AO121">
        <v>28857.826328638104</v>
      </c>
    </row>
    <row r="122" spans="1:41">
      <c r="B122" t="s">
        <v>308</v>
      </c>
      <c r="E122">
        <v>289</v>
      </c>
      <c r="F122" t="s">
        <v>328</v>
      </c>
      <c r="G122" t="s">
        <v>419</v>
      </c>
      <c r="H122" t="s">
        <v>419</v>
      </c>
      <c r="I122" t="s">
        <v>419</v>
      </c>
      <c r="J122" t="s">
        <v>419</v>
      </c>
      <c r="L122" t="s">
        <v>419</v>
      </c>
      <c r="M122" t="s">
        <v>419</v>
      </c>
      <c r="N122" t="s">
        <v>419</v>
      </c>
      <c r="O122" t="s">
        <v>419</v>
      </c>
      <c r="P122">
        <v>9650</v>
      </c>
      <c r="Q122" t="s">
        <v>419</v>
      </c>
      <c r="S122" t="s">
        <v>419</v>
      </c>
      <c r="T122" t="s">
        <v>419</v>
      </c>
      <c r="W122">
        <v>32.049346704258845</v>
      </c>
      <c r="X122">
        <v>81.652120598440263</v>
      </c>
      <c r="Y122">
        <v>75.315964755008295</v>
      </c>
      <c r="Z122">
        <v>82.794145652668689</v>
      </c>
      <c r="AA122">
        <v>6.4098693408517695</v>
      </c>
      <c r="AB122">
        <v>6.7303628078943571</v>
      </c>
      <c r="AC122">
        <v>6.2496226073304753</v>
      </c>
      <c r="AD122">
        <v>2.1051079226914018</v>
      </c>
      <c r="AE122">
        <v>111.45160316406015</v>
      </c>
      <c r="AF122">
        <v>2.7402191432141314</v>
      </c>
      <c r="AG122">
        <v>18</v>
      </c>
      <c r="AH122">
        <v>97</v>
      </c>
      <c r="AI122">
        <v>115</v>
      </c>
      <c r="AJ122">
        <v>5.3415577840431411E-2</v>
      </c>
      <c r="AK122" t="s">
        <v>419</v>
      </c>
      <c r="AL122">
        <v>120</v>
      </c>
      <c r="AN122">
        <v>29075</v>
      </c>
      <c r="AO122">
        <v>29075</v>
      </c>
    </row>
    <row r="123" spans="1:41">
      <c r="B123" t="s">
        <v>374</v>
      </c>
      <c r="D123">
        <v>73</v>
      </c>
      <c r="E123">
        <v>78</v>
      </c>
      <c r="F123" t="s">
        <v>191</v>
      </c>
      <c r="G123" t="s">
        <v>419</v>
      </c>
      <c r="H123" t="s">
        <v>419</v>
      </c>
      <c r="I123" t="s">
        <v>419</v>
      </c>
      <c r="J123" t="s">
        <v>419</v>
      </c>
      <c r="L123">
        <v>1100</v>
      </c>
      <c r="M123" t="s">
        <v>419</v>
      </c>
      <c r="N123" t="s">
        <v>419</v>
      </c>
      <c r="O123" t="s">
        <v>419</v>
      </c>
      <c r="P123">
        <v>18800</v>
      </c>
      <c r="Q123" t="s">
        <v>419</v>
      </c>
      <c r="S123" t="s">
        <v>419</v>
      </c>
      <c r="T123" t="s">
        <v>419</v>
      </c>
      <c r="W123">
        <v>57.131444124983155</v>
      </c>
      <c r="X123">
        <v>145.5537801972196</v>
      </c>
      <c r="Y123">
        <v>134.25889369371041</v>
      </c>
      <c r="Z123">
        <v>147.58956398953981</v>
      </c>
      <c r="AA123">
        <v>11.426288824996632</v>
      </c>
      <c r="AB123">
        <v>11.997603266246463</v>
      </c>
      <c r="AC123">
        <v>11.140631604371714</v>
      </c>
      <c r="AD123">
        <v>3.7525836882759775</v>
      </c>
      <c r="AE123">
        <v>198.67459694462895</v>
      </c>
      <c r="AF123">
        <v>4.8847384726860597</v>
      </c>
      <c r="AG123">
        <v>15</v>
      </c>
      <c r="AH123">
        <v>190</v>
      </c>
      <c r="AI123">
        <v>205</v>
      </c>
      <c r="AJ123">
        <v>9.5219073541638596E-2</v>
      </c>
      <c r="AK123" t="s">
        <v>419</v>
      </c>
      <c r="AL123">
        <v>231</v>
      </c>
      <c r="AM123">
        <v>22730.135774689137</v>
      </c>
      <c r="AN123">
        <v>51950</v>
      </c>
      <c r="AO123">
        <v>29219.864225310863</v>
      </c>
    </row>
    <row r="124" spans="1:41">
      <c r="B124" t="s">
        <v>374</v>
      </c>
      <c r="D124">
        <v>28</v>
      </c>
      <c r="E124">
        <v>322</v>
      </c>
      <c r="F124" t="s">
        <v>77</v>
      </c>
      <c r="G124" t="s">
        <v>419</v>
      </c>
      <c r="H124" t="s">
        <v>419</v>
      </c>
      <c r="I124" t="s">
        <v>419</v>
      </c>
      <c r="J124" t="s">
        <v>485</v>
      </c>
      <c r="L124" t="s">
        <v>419</v>
      </c>
      <c r="M124" t="s">
        <v>419</v>
      </c>
      <c r="N124" t="s">
        <v>419</v>
      </c>
      <c r="O124">
        <v>300</v>
      </c>
      <c r="P124">
        <v>8560</v>
      </c>
      <c r="Q124" t="s">
        <v>419</v>
      </c>
      <c r="S124" t="s">
        <v>419</v>
      </c>
      <c r="T124" t="s">
        <v>419</v>
      </c>
      <c r="W124">
        <v>38.180526073769236</v>
      </c>
      <c r="X124">
        <v>97.272526278141882</v>
      </c>
      <c r="Y124">
        <v>89.724236273357704</v>
      </c>
      <c r="Z124">
        <v>98.633025690570534</v>
      </c>
      <c r="AA124">
        <v>7.6361052147538473</v>
      </c>
      <c r="AB124">
        <v>8.01791047549154</v>
      </c>
      <c r="AC124">
        <v>7.4452025843850018</v>
      </c>
      <c r="AD124">
        <v>2.5078242209454094</v>
      </c>
      <c r="AE124">
        <v>132.77277942153253</v>
      </c>
      <c r="AF124">
        <v>3.26443497930727</v>
      </c>
      <c r="AG124">
        <v>39</v>
      </c>
      <c r="AH124">
        <v>98</v>
      </c>
      <c r="AI124">
        <v>137</v>
      </c>
      <c r="AJ124">
        <v>6.3634210122948731E-2</v>
      </c>
      <c r="AK124" t="s">
        <v>419</v>
      </c>
      <c r="AL124">
        <v>146.5</v>
      </c>
      <c r="AM124">
        <v>10736.486476845203</v>
      </c>
      <c r="AN124">
        <v>40685</v>
      </c>
      <c r="AO124">
        <v>29948.513523154797</v>
      </c>
    </row>
    <row r="125" spans="1:41">
      <c r="B125" t="s">
        <v>374</v>
      </c>
      <c r="D125">
        <v>68</v>
      </c>
      <c r="E125">
        <v>316</v>
      </c>
      <c r="F125" t="s">
        <v>160</v>
      </c>
      <c r="G125" t="s">
        <v>419</v>
      </c>
      <c r="H125" t="s">
        <v>419</v>
      </c>
      <c r="I125" t="s">
        <v>419</v>
      </c>
      <c r="J125" t="s">
        <v>419</v>
      </c>
      <c r="L125" t="s">
        <v>419</v>
      </c>
      <c r="M125" t="s">
        <v>419</v>
      </c>
      <c r="N125" t="s">
        <v>419</v>
      </c>
      <c r="O125" t="s">
        <v>419</v>
      </c>
      <c r="P125">
        <v>11965</v>
      </c>
      <c r="Q125" t="s">
        <v>419</v>
      </c>
      <c r="S125" t="s">
        <v>419</v>
      </c>
      <c r="T125" t="s">
        <v>419</v>
      </c>
      <c r="W125">
        <v>49.885504870107241</v>
      </c>
      <c r="X125">
        <v>127.09330075757224</v>
      </c>
      <c r="Y125">
        <v>117.23093644475202</v>
      </c>
      <c r="Z125">
        <v>128.8708875811104</v>
      </c>
      <c r="AA125">
        <v>9.9771009740214485</v>
      </c>
      <c r="AB125">
        <v>10.475956022722521</v>
      </c>
      <c r="AC125">
        <v>9.7276734496709132</v>
      </c>
      <c r="AD125">
        <v>3.2766462448848781</v>
      </c>
      <c r="AE125">
        <v>173.47684318579795</v>
      </c>
      <c r="AF125">
        <v>4.2652106663941698</v>
      </c>
      <c r="AG125">
        <v>43</v>
      </c>
      <c r="AH125">
        <v>136</v>
      </c>
      <c r="AI125">
        <v>179</v>
      </c>
      <c r="AJ125">
        <v>8.3142508116845412E-2</v>
      </c>
      <c r="AK125" t="s">
        <v>419</v>
      </c>
      <c r="AL125">
        <v>181.5</v>
      </c>
      <c r="AM125">
        <v>13720.725309237789</v>
      </c>
      <c r="AN125">
        <v>43737.5</v>
      </c>
      <c r="AO125">
        <v>30016.774690762213</v>
      </c>
    </row>
    <row r="126" spans="1:41">
      <c r="B126" t="s">
        <v>374</v>
      </c>
      <c r="D126">
        <v>55</v>
      </c>
      <c r="E126">
        <v>291</v>
      </c>
      <c r="F126" t="s">
        <v>256</v>
      </c>
      <c r="G126" t="s">
        <v>422</v>
      </c>
      <c r="H126" t="s">
        <v>419</v>
      </c>
      <c r="I126" t="s">
        <v>419</v>
      </c>
      <c r="J126" t="s">
        <v>419</v>
      </c>
      <c r="L126" t="s">
        <v>419</v>
      </c>
      <c r="M126" t="s">
        <v>419</v>
      </c>
      <c r="N126" t="s">
        <v>419</v>
      </c>
      <c r="O126" t="s">
        <v>419</v>
      </c>
      <c r="P126">
        <v>12730</v>
      </c>
      <c r="Q126" t="s">
        <v>419</v>
      </c>
      <c r="S126" t="s">
        <v>419</v>
      </c>
      <c r="T126" t="s">
        <v>419</v>
      </c>
      <c r="W126">
        <v>52.951094554862451</v>
      </c>
      <c r="X126">
        <v>134.90350359742305</v>
      </c>
      <c r="Y126">
        <v>124.43507220392674</v>
      </c>
      <c r="Z126">
        <v>136.79032760006132</v>
      </c>
      <c r="AA126">
        <v>10.590218910972489</v>
      </c>
      <c r="AB126">
        <v>11.119729856521111</v>
      </c>
      <c r="AC126">
        <v>10.325463438198176</v>
      </c>
      <c r="AD126">
        <v>3.4780043940118817</v>
      </c>
      <c r="AE126">
        <v>184.13743131453415</v>
      </c>
      <c r="AF126">
        <v>4.5273185844407386</v>
      </c>
      <c r="AG126">
        <v>25</v>
      </c>
      <c r="AH126">
        <v>165</v>
      </c>
      <c r="AI126">
        <v>190</v>
      </c>
      <c r="AJ126">
        <v>8.8251824258104072E-2</v>
      </c>
      <c r="AK126">
        <v>0.17679187873938088</v>
      </c>
      <c r="AL126">
        <v>193</v>
      </c>
      <c r="AM126">
        <v>16188.297723306232</v>
      </c>
      <c r="AN126">
        <v>46275</v>
      </c>
      <c r="AO126">
        <v>30086.702276693766</v>
      </c>
    </row>
    <row r="127" spans="1:41">
      <c r="A127" t="s">
        <v>49</v>
      </c>
      <c r="B127" t="s">
        <v>374</v>
      </c>
      <c r="C127">
        <v>108</v>
      </c>
      <c r="D127">
        <v>41</v>
      </c>
      <c r="E127">
        <v>126</v>
      </c>
      <c r="F127" t="s">
        <v>220</v>
      </c>
      <c r="G127" t="s">
        <v>422</v>
      </c>
      <c r="H127" t="s">
        <v>419</v>
      </c>
      <c r="I127" t="s">
        <v>419</v>
      </c>
      <c r="J127" t="s">
        <v>419</v>
      </c>
      <c r="L127" t="s">
        <v>419</v>
      </c>
      <c r="M127" t="s">
        <v>419</v>
      </c>
      <c r="N127" t="s">
        <v>419</v>
      </c>
      <c r="O127" t="s">
        <v>419</v>
      </c>
      <c r="P127">
        <v>14830</v>
      </c>
      <c r="Q127" t="s">
        <v>419</v>
      </c>
      <c r="S127" t="s">
        <v>419</v>
      </c>
      <c r="T127" t="s">
        <v>419</v>
      </c>
      <c r="W127">
        <v>64.377383379859069</v>
      </c>
      <c r="X127">
        <v>164.01425963686697</v>
      </c>
      <c r="Y127">
        <v>151.28685094266882</v>
      </c>
      <c r="Z127">
        <v>166.30824039796929</v>
      </c>
      <c r="AA127">
        <v>12.875476675971813</v>
      </c>
      <c r="AB127">
        <v>13.519250509770405</v>
      </c>
      <c r="AC127">
        <v>12.553589759072517</v>
      </c>
      <c r="AD127">
        <v>4.2285211316670761</v>
      </c>
      <c r="AE127">
        <v>223.87235070345992</v>
      </c>
      <c r="AF127">
        <v>5.5042662789779504</v>
      </c>
      <c r="AG127">
        <v>33</v>
      </c>
      <c r="AH127">
        <v>198</v>
      </c>
      <c r="AI127">
        <v>231</v>
      </c>
      <c r="AJ127">
        <v>0.10729563896643178</v>
      </c>
      <c r="AK127">
        <v>0.21494170520419462</v>
      </c>
      <c r="AL127">
        <v>233</v>
      </c>
      <c r="AM127">
        <v>20376.911467189555</v>
      </c>
      <c r="AN127">
        <v>50785</v>
      </c>
      <c r="AO127">
        <v>30408.088532810445</v>
      </c>
    </row>
    <row r="128" spans="1:41">
      <c r="B128" t="s">
        <v>374</v>
      </c>
      <c r="D128">
        <v>80</v>
      </c>
      <c r="E128">
        <v>238</v>
      </c>
      <c r="F128" t="s">
        <v>155</v>
      </c>
      <c r="G128" t="s">
        <v>419</v>
      </c>
      <c r="H128" t="s">
        <v>419</v>
      </c>
      <c r="I128" t="s">
        <v>419</v>
      </c>
      <c r="J128" t="s">
        <v>419</v>
      </c>
      <c r="L128" t="s">
        <v>419</v>
      </c>
      <c r="M128" t="s">
        <v>419</v>
      </c>
      <c r="N128" t="s">
        <v>419</v>
      </c>
      <c r="O128" t="s">
        <v>419</v>
      </c>
      <c r="P128">
        <v>16935</v>
      </c>
      <c r="Q128" t="s">
        <v>419</v>
      </c>
      <c r="S128" t="s">
        <v>419</v>
      </c>
      <c r="T128" t="s">
        <v>419</v>
      </c>
      <c r="W128">
        <v>78.869261889610897</v>
      </c>
      <c r="X128">
        <v>200.93521851616168</v>
      </c>
      <c r="Y128">
        <v>185.34276544058559</v>
      </c>
      <c r="Z128">
        <v>203.74559321482815</v>
      </c>
      <c r="AA128">
        <v>15.77385237792218</v>
      </c>
      <c r="AB128">
        <v>16.562544996818289</v>
      </c>
      <c r="AC128">
        <v>15.379506068474125</v>
      </c>
      <c r="AD128">
        <v>5.1803960184492759</v>
      </c>
      <c r="AE128">
        <v>274.26785822112191</v>
      </c>
      <c r="AF128">
        <v>6.7433218915617319</v>
      </c>
      <c r="AG128">
        <v>55</v>
      </c>
      <c r="AH128">
        <v>228</v>
      </c>
      <c r="AI128">
        <v>283</v>
      </c>
      <c r="AJ128">
        <v>0.13144876981601816</v>
      </c>
      <c r="AK128" t="s">
        <v>419</v>
      </c>
      <c r="AL128">
        <v>291.5</v>
      </c>
      <c r="AM128">
        <v>18164.363434994531</v>
      </c>
      <c r="AN128">
        <v>49395.62</v>
      </c>
      <c r="AO128">
        <v>31231.256565005471</v>
      </c>
    </row>
    <row r="129" spans="1:41">
      <c r="B129" t="s">
        <v>374</v>
      </c>
      <c r="D129">
        <v>29</v>
      </c>
      <c r="E129">
        <v>81</v>
      </c>
      <c r="F129" t="s">
        <v>75</v>
      </c>
      <c r="G129" t="s">
        <v>419</v>
      </c>
      <c r="H129" t="s">
        <v>419</v>
      </c>
      <c r="I129" t="s">
        <v>419</v>
      </c>
      <c r="J129" t="s">
        <v>485</v>
      </c>
      <c r="L129">
        <v>1100</v>
      </c>
      <c r="M129" t="s">
        <v>419</v>
      </c>
      <c r="N129" t="s">
        <v>419</v>
      </c>
      <c r="O129">
        <v>300</v>
      </c>
      <c r="P129">
        <v>12010</v>
      </c>
      <c r="Q129" t="s">
        <v>419</v>
      </c>
      <c r="S129" t="s">
        <v>419</v>
      </c>
      <c r="T129" t="s">
        <v>419</v>
      </c>
      <c r="W129">
        <v>51.557644698155542</v>
      </c>
      <c r="X129">
        <v>131.35341139749087</v>
      </c>
      <c r="Y129">
        <v>121.16046504066553</v>
      </c>
      <c r="Z129">
        <v>133.19058213690181</v>
      </c>
      <c r="AA129">
        <v>10.311528939631108</v>
      </c>
      <c r="AB129">
        <v>10.827105386612663</v>
      </c>
      <c r="AC129">
        <v>10.05374071614033</v>
      </c>
      <c r="AD129">
        <v>3.3864779625905164</v>
      </c>
      <c r="AE129">
        <v>179.29170943783589</v>
      </c>
      <c r="AF129">
        <v>4.4081786216922989</v>
      </c>
      <c r="AG129">
        <v>32</v>
      </c>
      <c r="AH129">
        <v>153</v>
      </c>
      <c r="AI129">
        <v>185</v>
      </c>
      <c r="AJ129">
        <v>8.5929407830259236E-2</v>
      </c>
      <c r="AK129" t="s">
        <v>419</v>
      </c>
      <c r="AL129">
        <v>187</v>
      </c>
      <c r="AM129">
        <v>13587.164961234939</v>
      </c>
      <c r="AN129">
        <v>45047.5</v>
      </c>
      <c r="AO129">
        <v>31460.335038765061</v>
      </c>
    </row>
    <row r="130" spans="1:41">
      <c r="B130" t="s">
        <v>374</v>
      </c>
      <c r="D130">
        <v>78</v>
      </c>
      <c r="E130">
        <v>127</v>
      </c>
      <c r="F130" t="s">
        <v>197</v>
      </c>
      <c r="G130" t="s">
        <v>419</v>
      </c>
      <c r="H130" t="s">
        <v>419</v>
      </c>
      <c r="I130" t="s">
        <v>419</v>
      </c>
      <c r="J130" t="s">
        <v>485</v>
      </c>
      <c r="L130">
        <v>1100</v>
      </c>
      <c r="M130" t="s">
        <v>419</v>
      </c>
      <c r="N130" t="s">
        <v>419</v>
      </c>
      <c r="O130">
        <v>300</v>
      </c>
      <c r="P130">
        <v>4600</v>
      </c>
      <c r="Q130" t="s">
        <v>419</v>
      </c>
      <c r="S130" t="s">
        <v>419</v>
      </c>
      <c r="T130" t="s">
        <v>419</v>
      </c>
      <c r="W130">
        <v>39.295285959134759</v>
      </c>
      <c r="X130">
        <v>100.11260003808762</v>
      </c>
      <c r="Y130">
        <v>92.343922003966668</v>
      </c>
      <c r="Z130">
        <v>101.51282206109812</v>
      </c>
      <c r="AA130">
        <v>7.8590571918269516</v>
      </c>
      <c r="AB130">
        <v>8.2520100514182992</v>
      </c>
      <c r="AC130">
        <v>7.6625807620312774</v>
      </c>
      <c r="AD130">
        <v>2.5810453660825008</v>
      </c>
      <c r="AE130">
        <v>136.64935692289112</v>
      </c>
      <c r="AF130">
        <v>3.3597469495060217</v>
      </c>
      <c r="AG130">
        <v>49</v>
      </c>
      <c r="AH130">
        <v>92</v>
      </c>
      <c r="AI130">
        <v>141</v>
      </c>
      <c r="AJ130">
        <v>6.5492143265224595E-2</v>
      </c>
      <c r="AK130" t="s">
        <v>419</v>
      </c>
      <c r="AL130">
        <v>141.5</v>
      </c>
      <c r="AM130">
        <v>9727.6589649062789</v>
      </c>
      <c r="AN130">
        <v>41669</v>
      </c>
      <c r="AO130">
        <v>31941.341035093719</v>
      </c>
    </row>
    <row r="131" spans="1:41">
      <c r="B131" t="s">
        <v>374</v>
      </c>
      <c r="D131">
        <v>62</v>
      </c>
      <c r="E131">
        <v>310</v>
      </c>
      <c r="F131" t="s">
        <v>139</v>
      </c>
      <c r="G131" t="s">
        <v>419</v>
      </c>
      <c r="H131" t="s">
        <v>419</v>
      </c>
      <c r="I131" t="s">
        <v>419</v>
      </c>
      <c r="J131" t="s">
        <v>419</v>
      </c>
      <c r="L131" t="s">
        <v>419</v>
      </c>
      <c r="M131" t="s">
        <v>419</v>
      </c>
      <c r="N131" t="s">
        <v>419</v>
      </c>
      <c r="O131" t="s">
        <v>419</v>
      </c>
      <c r="P131">
        <v>13000</v>
      </c>
      <c r="Q131" t="s">
        <v>419</v>
      </c>
      <c r="S131" t="s">
        <v>419</v>
      </c>
      <c r="T131">
        <v>300</v>
      </c>
      <c r="W131">
        <v>42.082185672548576</v>
      </c>
      <c r="X131">
        <v>107.21278443795201</v>
      </c>
      <c r="Y131">
        <v>98.893136330489156</v>
      </c>
      <c r="Z131">
        <v>108.71231298741715</v>
      </c>
      <c r="AA131">
        <v>8.4164371345097155</v>
      </c>
      <c r="AB131">
        <v>8.8372589912352009</v>
      </c>
      <c r="AC131">
        <v>8.2060262061469729</v>
      </c>
      <c r="AD131">
        <v>2.7640982289252327</v>
      </c>
      <c r="AE131">
        <v>146.34080067628767</v>
      </c>
      <c r="AF131">
        <v>3.5980268750029034</v>
      </c>
      <c r="AG131">
        <v>21</v>
      </c>
      <c r="AH131">
        <v>130</v>
      </c>
      <c r="AI131">
        <v>151</v>
      </c>
      <c r="AJ131">
        <v>7.0136976120914296E-2</v>
      </c>
      <c r="AK131" t="s">
        <v>419</v>
      </c>
      <c r="AL131">
        <v>158</v>
      </c>
      <c r="AM131">
        <v>14417.846578086519</v>
      </c>
      <c r="AN131">
        <v>46370</v>
      </c>
      <c r="AO131">
        <v>31952.153421913481</v>
      </c>
    </row>
    <row r="132" spans="1:41">
      <c r="A132" t="s">
        <v>293</v>
      </c>
      <c r="E132">
        <v>20</v>
      </c>
      <c r="F132" t="s">
        <v>4</v>
      </c>
      <c r="G132" t="s">
        <v>419</v>
      </c>
      <c r="H132" t="s">
        <v>419</v>
      </c>
      <c r="I132" t="s">
        <v>419</v>
      </c>
      <c r="J132" t="s">
        <v>485</v>
      </c>
      <c r="L132">
        <v>70161</v>
      </c>
      <c r="M132">
        <v>11000</v>
      </c>
      <c r="N132">
        <v>1657</v>
      </c>
      <c r="O132">
        <v>1020</v>
      </c>
      <c r="P132">
        <v>17525</v>
      </c>
      <c r="Q132" t="s">
        <v>419</v>
      </c>
      <c r="S132" t="s">
        <v>419</v>
      </c>
      <c r="T132">
        <v>5050</v>
      </c>
      <c r="W132">
        <v>82.770921488390243</v>
      </c>
      <c r="X132">
        <v>210.87547667597184</v>
      </c>
      <c r="Y132">
        <v>194.5116654977171</v>
      </c>
      <c r="Z132">
        <v>213.82488051167482</v>
      </c>
      <c r="AA132">
        <v>16.554184297678049</v>
      </c>
      <c r="AB132">
        <v>17.381893512561952</v>
      </c>
      <c r="AC132">
        <v>16.140329690236101</v>
      </c>
      <c r="AD132">
        <v>5.4366700264291001</v>
      </c>
      <c r="AE132">
        <v>287.83587947587711</v>
      </c>
      <c r="AF132">
        <v>7.0769137872573662</v>
      </c>
      <c r="AG132">
        <v>40</v>
      </c>
      <c r="AH132">
        <v>257</v>
      </c>
      <c r="AI132">
        <v>297</v>
      </c>
      <c r="AJ132">
        <v>0.13795153581398376</v>
      </c>
      <c r="AK132" t="s">
        <v>419</v>
      </c>
      <c r="AL132">
        <v>313.5</v>
      </c>
      <c r="AM132">
        <v>33252.367532360957</v>
      </c>
      <c r="AN132">
        <v>65544.5</v>
      </c>
      <c r="AO132">
        <v>32292.132467639043</v>
      </c>
    </row>
    <row r="133" spans="1:41">
      <c r="B133" t="s">
        <v>374</v>
      </c>
      <c r="D133">
        <v>80</v>
      </c>
      <c r="E133">
        <v>239</v>
      </c>
      <c r="F133" t="s">
        <v>156</v>
      </c>
      <c r="G133" t="s">
        <v>419</v>
      </c>
      <c r="H133" t="s">
        <v>419</v>
      </c>
      <c r="I133" t="s">
        <v>419</v>
      </c>
      <c r="J133" t="s">
        <v>419</v>
      </c>
      <c r="L133" t="s">
        <v>419</v>
      </c>
      <c r="M133" t="s">
        <v>419</v>
      </c>
      <c r="N133" t="s">
        <v>419</v>
      </c>
      <c r="O133" t="s">
        <v>419</v>
      </c>
      <c r="P133">
        <v>14670</v>
      </c>
      <c r="Q133" t="s">
        <v>419</v>
      </c>
      <c r="S133" t="s">
        <v>419</v>
      </c>
      <c r="T133" t="s">
        <v>419</v>
      </c>
      <c r="W133">
        <v>66.606903150590128</v>
      </c>
      <c r="X133">
        <v>169.69440715675847</v>
      </c>
      <c r="Y133">
        <v>156.52622240388681</v>
      </c>
      <c r="Z133">
        <v>172.06783313902451</v>
      </c>
      <c r="AA133">
        <v>13.321380630118027</v>
      </c>
      <c r="AB133">
        <v>13.987449661623927</v>
      </c>
      <c r="AC133">
        <v>12.988346114365074</v>
      </c>
      <c r="AD133">
        <v>4.3749634219412616</v>
      </c>
      <c r="AE133">
        <v>231.62550570617717</v>
      </c>
      <c r="AF133">
        <v>5.6948902193754565</v>
      </c>
      <c r="AG133">
        <v>32</v>
      </c>
      <c r="AH133">
        <v>207</v>
      </c>
      <c r="AI133">
        <v>239</v>
      </c>
      <c r="AJ133">
        <v>0.11101150525098355</v>
      </c>
      <c r="AK133" t="s">
        <v>419</v>
      </c>
      <c r="AL133">
        <v>252.5</v>
      </c>
      <c r="AM133">
        <v>15708.225657115521</v>
      </c>
      <c r="AN133">
        <v>48380</v>
      </c>
      <c r="AO133">
        <v>32671.774342884477</v>
      </c>
    </row>
    <row r="134" spans="1:41">
      <c r="A134" t="s">
        <v>14</v>
      </c>
      <c r="B134" t="s">
        <v>374</v>
      </c>
      <c r="C134">
        <v>38</v>
      </c>
      <c r="D134">
        <v>61</v>
      </c>
      <c r="E134">
        <v>157</v>
      </c>
      <c r="F134" t="s">
        <v>119</v>
      </c>
      <c r="G134" t="s">
        <v>422</v>
      </c>
      <c r="H134" t="s">
        <v>419</v>
      </c>
      <c r="I134" t="s">
        <v>419</v>
      </c>
      <c r="J134" t="s">
        <v>419</v>
      </c>
      <c r="L134" t="s">
        <v>419</v>
      </c>
      <c r="M134" t="s">
        <v>419</v>
      </c>
      <c r="N134" t="s">
        <v>419</v>
      </c>
      <c r="O134" t="s">
        <v>419</v>
      </c>
      <c r="P134">
        <v>16745</v>
      </c>
      <c r="Q134" t="s">
        <v>419</v>
      </c>
      <c r="S134" t="s">
        <v>419</v>
      </c>
      <c r="T134" t="s">
        <v>419</v>
      </c>
      <c r="W134">
        <v>66.885593121931507</v>
      </c>
      <c r="X134">
        <v>170.40442559674491</v>
      </c>
      <c r="Y134">
        <v>157.18114383653904</v>
      </c>
      <c r="Z134">
        <v>172.78778223165639</v>
      </c>
      <c r="AA134">
        <v>13.3771186243863</v>
      </c>
      <c r="AB134">
        <v>14.045974555605618</v>
      </c>
      <c r="AC134">
        <v>13.042690658776644</v>
      </c>
      <c r="AD134">
        <v>4.3932687082255342</v>
      </c>
      <c r="AE134">
        <v>232.59465008151682</v>
      </c>
      <c r="AF134">
        <v>5.7187182119251441</v>
      </c>
      <c r="AG134">
        <v>19</v>
      </c>
      <c r="AH134">
        <v>221</v>
      </c>
      <c r="AI134">
        <v>240</v>
      </c>
      <c r="AJ134">
        <v>0.11147598853655251</v>
      </c>
      <c r="AK134">
        <v>0.2233160573550074</v>
      </c>
      <c r="AL134">
        <v>245</v>
      </c>
      <c r="AM134">
        <v>21232.372043035262</v>
      </c>
      <c r="AN134">
        <v>54257.5</v>
      </c>
      <c r="AO134">
        <v>33025.127956964738</v>
      </c>
    </row>
    <row r="135" spans="1:41">
      <c r="B135" t="s">
        <v>374</v>
      </c>
      <c r="D135">
        <v>33</v>
      </c>
      <c r="E135">
        <v>311</v>
      </c>
      <c r="F135" t="s">
        <v>238</v>
      </c>
      <c r="G135" t="s">
        <v>419</v>
      </c>
      <c r="H135" t="s">
        <v>419</v>
      </c>
      <c r="I135" t="s">
        <v>419</v>
      </c>
      <c r="J135" t="s">
        <v>419</v>
      </c>
      <c r="L135" t="s">
        <v>419</v>
      </c>
      <c r="M135" t="s">
        <v>419</v>
      </c>
      <c r="N135" t="s">
        <v>419</v>
      </c>
      <c r="O135">
        <v>276</v>
      </c>
      <c r="P135">
        <v>9650</v>
      </c>
      <c r="Q135" t="s">
        <v>419</v>
      </c>
      <c r="S135" t="s">
        <v>419</v>
      </c>
      <c r="T135">
        <v>900</v>
      </c>
      <c r="W135">
        <v>45.147775357303765</v>
      </c>
      <c r="X135">
        <v>115.0229872778028</v>
      </c>
      <c r="Y135">
        <v>106.09727208966386</v>
      </c>
      <c r="Z135">
        <v>116.63175300636806</v>
      </c>
      <c r="AA135">
        <v>9.029555071460754</v>
      </c>
      <c r="AB135">
        <v>9.4810328250337914</v>
      </c>
      <c r="AC135">
        <v>8.8038161946742335</v>
      </c>
      <c r="AD135">
        <v>2.9654563780522358</v>
      </c>
      <c r="AE135">
        <v>157.00138880502385</v>
      </c>
      <c r="AF135">
        <v>3.8601347930494718</v>
      </c>
      <c r="AG135">
        <v>32</v>
      </c>
      <c r="AH135">
        <v>130</v>
      </c>
      <c r="AI135">
        <v>162</v>
      </c>
      <c r="AJ135">
        <v>7.5246292262172942E-2</v>
      </c>
      <c r="AK135" t="s">
        <v>419</v>
      </c>
      <c r="AL135">
        <v>165.5</v>
      </c>
      <c r="AM135">
        <v>11529.734545827259</v>
      </c>
      <c r="AN135">
        <v>44700</v>
      </c>
      <c r="AO135">
        <v>33170.265454172739</v>
      </c>
    </row>
    <row r="136" spans="1:41">
      <c r="B136" t="s">
        <v>374</v>
      </c>
      <c r="D136">
        <v>91</v>
      </c>
      <c r="E136">
        <v>323</v>
      </c>
      <c r="F136" t="s">
        <v>225</v>
      </c>
      <c r="G136" t="s">
        <v>422</v>
      </c>
      <c r="H136" t="s">
        <v>419</v>
      </c>
      <c r="I136" t="s">
        <v>419</v>
      </c>
      <c r="J136" t="s">
        <v>419</v>
      </c>
      <c r="L136" t="s">
        <v>419</v>
      </c>
      <c r="M136" t="s">
        <v>419</v>
      </c>
      <c r="N136" t="s">
        <v>419</v>
      </c>
      <c r="O136" t="s">
        <v>419</v>
      </c>
      <c r="P136">
        <v>14870</v>
      </c>
      <c r="Q136" t="s">
        <v>419</v>
      </c>
      <c r="S136" t="s">
        <v>419</v>
      </c>
      <c r="T136" t="s">
        <v>419</v>
      </c>
      <c r="W136">
        <v>64.656073351200462</v>
      </c>
      <c r="X136">
        <v>164.72427807685341</v>
      </c>
      <c r="Y136">
        <v>151.94177237532108</v>
      </c>
      <c r="Z136">
        <v>167.02818949060119</v>
      </c>
      <c r="AA136">
        <v>12.931214670240092</v>
      </c>
      <c r="AB136">
        <v>13.577775403752096</v>
      </c>
      <c r="AC136">
        <v>12.60793430348409</v>
      </c>
      <c r="AD136">
        <v>4.2468264179513504</v>
      </c>
      <c r="AE136">
        <v>224.8414950787996</v>
      </c>
      <c r="AF136">
        <v>5.5280942715276398</v>
      </c>
      <c r="AG136">
        <v>18</v>
      </c>
      <c r="AH136">
        <v>214</v>
      </c>
      <c r="AI136">
        <v>232</v>
      </c>
      <c r="AJ136">
        <v>0.10776012225200077</v>
      </c>
      <c r="AK136">
        <v>0.21587218877650716</v>
      </c>
      <c r="AL136">
        <v>236</v>
      </c>
      <c r="AM136">
        <v>19157.658640721667</v>
      </c>
      <c r="AN136">
        <v>52825.75</v>
      </c>
      <c r="AO136">
        <v>33668.091359278333</v>
      </c>
    </row>
    <row r="137" spans="1:41">
      <c r="A137" t="s">
        <v>55</v>
      </c>
      <c r="B137" t="s">
        <v>374</v>
      </c>
      <c r="C137">
        <v>128</v>
      </c>
      <c r="D137">
        <v>33</v>
      </c>
      <c r="E137">
        <v>241</v>
      </c>
      <c r="F137" t="s">
        <v>236</v>
      </c>
      <c r="G137" t="s">
        <v>419</v>
      </c>
      <c r="H137" t="s">
        <v>419</v>
      </c>
      <c r="I137" t="s">
        <v>419</v>
      </c>
      <c r="J137" t="s">
        <v>419</v>
      </c>
      <c r="L137">
        <v>1100</v>
      </c>
      <c r="M137" t="s">
        <v>419</v>
      </c>
      <c r="N137" t="s">
        <v>419</v>
      </c>
      <c r="O137" t="s">
        <v>419</v>
      </c>
      <c r="P137">
        <v>16375</v>
      </c>
      <c r="Q137" t="s">
        <v>419</v>
      </c>
      <c r="S137" t="s">
        <v>419</v>
      </c>
      <c r="T137">
        <v>500</v>
      </c>
      <c r="W137">
        <v>56.574064182300397</v>
      </c>
      <c r="X137">
        <v>144.13374331724671</v>
      </c>
      <c r="Y137">
        <v>132.94905082840594</v>
      </c>
      <c r="Z137">
        <v>146.14966580427603</v>
      </c>
      <c r="AA137">
        <v>11.31481283646008</v>
      </c>
      <c r="AB137">
        <v>11.880553478283083</v>
      </c>
      <c r="AC137">
        <v>11.031942515548579</v>
      </c>
      <c r="AD137">
        <v>3.7159731157074312</v>
      </c>
      <c r="AE137">
        <v>196.73630819394964</v>
      </c>
      <c r="AF137">
        <v>4.8370824875866836</v>
      </c>
      <c r="AG137">
        <v>36</v>
      </c>
      <c r="AH137">
        <v>167</v>
      </c>
      <c r="AI137">
        <v>203</v>
      </c>
      <c r="AJ137">
        <v>9.4290106970500664E-2</v>
      </c>
      <c r="AK137" t="s">
        <v>419</v>
      </c>
      <c r="AL137">
        <v>212</v>
      </c>
      <c r="AM137">
        <v>17756.840202487245</v>
      </c>
      <c r="AN137">
        <v>51437.5</v>
      </c>
      <c r="AO137">
        <v>33680.659797512752</v>
      </c>
    </row>
    <row r="138" spans="1:41">
      <c r="B138" t="s">
        <v>308</v>
      </c>
      <c r="E138">
        <v>236</v>
      </c>
      <c r="F138" t="s">
        <v>339</v>
      </c>
      <c r="G138" t="s">
        <v>419</v>
      </c>
      <c r="H138" t="s">
        <v>419</v>
      </c>
      <c r="I138" t="s">
        <v>419</v>
      </c>
      <c r="J138" t="s">
        <v>419</v>
      </c>
      <c r="L138">
        <v>400</v>
      </c>
      <c r="M138" t="s">
        <v>419</v>
      </c>
      <c r="N138" t="s">
        <v>419</v>
      </c>
      <c r="O138">
        <v>281</v>
      </c>
      <c r="P138">
        <v>14850</v>
      </c>
      <c r="Q138" t="s">
        <v>419</v>
      </c>
      <c r="S138" t="s">
        <v>419</v>
      </c>
      <c r="T138" t="s">
        <v>419</v>
      </c>
      <c r="W138">
        <v>47.098605156693438</v>
      </c>
      <c r="X138">
        <v>119.99311635770786</v>
      </c>
      <c r="Y138">
        <v>110.68172211822957</v>
      </c>
      <c r="Z138">
        <v>121.67139665479137</v>
      </c>
      <c r="AA138">
        <v>9.4197210313386872</v>
      </c>
      <c r="AB138">
        <v>9.890707082905621</v>
      </c>
      <c r="AC138">
        <v>9.1842280055552195</v>
      </c>
      <c r="AD138">
        <v>3.0935933820421475</v>
      </c>
      <c r="AE138">
        <v>163.78539943240142</v>
      </c>
      <c r="AF138">
        <v>4.0269307408972885</v>
      </c>
      <c r="AG138">
        <v>19</v>
      </c>
      <c r="AH138">
        <v>150</v>
      </c>
      <c r="AI138">
        <v>169</v>
      </c>
      <c r="AJ138">
        <v>7.8497675261155725E-2</v>
      </c>
      <c r="AK138" t="s">
        <v>419</v>
      </c>
      <c r="AL138">
        <v>173</v>
      </c>
      <c r="AN138">
        <v>33760</v>
      </c>
      <c r="AO138">
        <v>33760</v>
      </c>
    </row>
    <row r="139" spans="1:41">
      <c r="B139" t="s">
        <v>374</v>
      </c>
      <c r="D139">
        <v>62</v>
      </c>
      <c r="E139">
        <v>198</v>
      </c>
      <c r="F139" t="s">
        <v>135</v>
      </c>
      <c r="G139" t="s">
        <v>419</v>
      </c>
      <c r="H139" t="s">
        <v>419</v>
      </c>
      <c r="I139" t="s">
        <v>419</v>
      </c>
      <c r="J139" t="s">
        <v>419</v>
      </c>
      <c r="L139">
        <v>1500</v>
      </c>
      <c r="M139" t="s">
        <v>419</v>
      </c>
      <c r="N139" t="s">
        <v>419</v>
      </c>
      <c r="O139">
        <v>400</v>
      </c>
      <c r="P139">
        <v>12550</v>
      </c>
      <c r="Q139" t="s">
        <v>419</v>
      </c>
      <c r="S139" t="s">
        <v>419</v>
      </c>
      <c r="T139">
        <v>600</v>
      </c>
      <c r="W139">
        <v>46.541225214010673</v>
      </c>
      <c r="X139">
        <v>118.57307947773499</v>
      </c>
      <c r="Y139">
        <v>109.37187925292508</v>
      </c>
      <c r="Z139">
        <v>120.23149846952758</v>
      </c>
      <c r="AA139">
        <v>9.3082450428021346</v>
      </c>
      <c r="AB139">
        <v>9.7736572949422413</v>
      </c>
      <c r="AC139">
        <v>9.0755389167320821</v>
      </c>
      <c r="AD139">
        <v>3.0569828094736011</v>
      </c>
      <c r="AE139">
        <v>161.84711068172214</v>
      </c>
      <c r="AF139">
        <v>3.9792747557979129</v>
      </c>
      <c r="AG139">
        <v>40</v>
      </c>
      <c r="AH139">
        <v>127</v>
      </c>
      <c r="AI139">
        <v>167</v>
      </c>
      <c r="AJ139">
        <v>7.7568708690017793E-2</v>
      </c>
      <c r="AK139" t="s">
        <v>419</v>
      </c>
      <c r="AL139">
        <v>168.5</v>
      </c>
      <c r="AM139">
        <v>14518.081977089067</v>
      </c>
      <c r="AN139">
        <v>48770.7</v>
      </c>
      <c r="AO139">
        <v>34252.61802291093</v>
      </c>
    </row>
    <row r="140" spans="1:41">
      <c r="B140" t="s">
        <v>374</v>
      </c>
      <c r="D140">
        <v>50</v>
      </c>
      <c r="E140">
        <v>292</v>
      </c>
      <c r="F140" t="s">
        <v>233</v>
      </c>
      <c r="G140" t="s">
        <v>419</v>
      </c>
      <c r="H140" t="s">
        <v>419</v>
      </c>
      <c r="I140" t="s">
        <v>419</v>
      </c>
      <c r="J140" t="s">
        <v>419</v>
      </c>
      <c r="L140">
        <v>1100</v>
      </c>
      <c r="M140" t="s">
        <v>419</v>
      </c>
      <c r="N140" t="s">
        <v>419</v>
      </c>
      <c r="O140">
        <v>300</v>
      </c>
      <c r="P140">
        <v>15350</v>
      </c>
      <c r="Q140" t="s">
        <v>419</v>
      </c>
      <c r="S140" t="s">
        <v>419</v>
      </c>
      <c r="T140" t="s">
        <v>419</v>
      </c>
      <c r="W140">
        <v>52.672404583521057</v>
      </c>
      <c r="X140">
        <v>134.19348515743661</v>
      </c>
      <c r="Y140">
        <v>123.78015077127449</v>
      </c>
      <c r="Z140">
        <v>136.07037850742938</v>
      </c>
      <c r="AA140">
        <v>10.534480916704213</v>
      </c>
      <c r="AB140">
        <v>11.061204962539422</v>
      </c>
      <c r="AC140">
        <v>10.271118893786607</v>
      </c>
      <c r="AD140">
        <v>3.4596991077276082</v>
      </c>
      <c r="AE140">
        <v>183.16828693919447</v>
      </c>
      <c r="AF140">
        <v>4.5034905918910502</v>
      </c>
      <c r="AG140">
        <v>29</v>
      </c>
      <c r="AH140">
        <v>160</v>
      </c>
      <c r="AI140">
        <v>189</v>
      </c>
      <c r="AJ140">
        <v>8.7787340972535099E-2</v>
      </c>
      <c r="AK140" t="s">
        <v>419</v>
      </c>
      <c r="AL140">
        <v>189.5</v>
      </c>
      <c r="AM140">
        <v>17981.613189037271</v>
      </c>
      <c r="AN140">
        <v>52265</v>
      </c>
      <c r="AO140">
        <v>34283.386810962729</v>
      </c>
    </row>
    <row r="141" spans="1:41">
      <c r="A141" t="s">
        <v>23</v>
      </c>
      <c r="B141" t="s">
        <v>374</v>
      </c>
      <c r="C141">
        <v>55</v>
      </c>
      <c r="D141">
        <v>80</v>
      </c>
      <c r="E141">
        <v>227</v>
      </c>
      <c r="F141" t="s">
        <v>152</v>
      </c>
      <c r="G141" t="s">
        <v>419</v>
      </c>
      <c r="H141" t="s">
        <v>419</v>
      </c>
      <c r="I141" t="s">
        <v>419</v>
      </c>
      <c r="J141" t="s">
        <v>419</v>
      </c>
      <c r="L141" t="s">
        <v>419</v>
      </c>
      <c r="M141" t="s">
        <v>419</v>
      </c>
      <c r="N141" t="s">
        <v>419</v>
      </c>
      <c r="O141" t="s">
        <v>419</v>
      </c>
      <c r="P141">
        <v>15405</v>
      </c>
      <c r="Q141" t="s">
        <v>419</v>
      </c>
      <c r="S141" t="s">
        <v>419</v>
      </c>
      <c r="T141" t="s">
        <v>419</v>
      </c>
      <c r="W141">
        <v>95.590660170093798</v>
      </c>
      <c r="X141">
        <v>243.53632491534793</v>
      </c>
      <c r="Y141">
        <v>224.63805139972038</v>
      </c>
      <c r="Z141">
        <v>246.9425387727423</v>
      </c>
      <c r="AA141">
        <v>19.118132034018757</v>
      </c>
      <c r="AB141">
        <v>20.074038635719695</v>
      </c>
      <c r="AC141">
        <v>18.640178733168288</v>
      </c>
      <c r="AD141">
        <v>6.2787131955056603</v>
      </c>
      <c r="AE141">
        <v>332.41652074150113</v>
      </c>
      <c r="AF141">
        <v>8.1730014445430186</v>
      </c>
      <c r="AG141">
        <v>64</v>
      </c>
      <c r="AH141">
        <v>279</v>
      </c>
      <c r="AI141">
        <v>343</v>
      </c>
      <c r="AJ141">
        <v>0.15931776695015631</v>
      </c>
      <c r="AK141" t="s">
        <v>419</v>
      </c>
      <c r="AL141">
        <v>351.5</v>
      </c>
      <c r="AM141">
        <v>16895.005859375</v>
      </c>
      <c r="AN141">
        <v>51200</v>
      </c>
      <c r="AO141">
        <v>34304.994140625</v>
      </c>
    </row>
    <row r="142" spans="1:41">
      <c r="A142" t="s">
        <v>0</v>
      </c>
      <c r="B142" t="s">
        <v>374</v>
      </c>
      <c r="C142">
        <v>14</v>
      </c>
      <c r="D142">
        <v>28</v>
      </c>
      <c r="E142">
        <v>208</v>
      </c>
      <c r="F142" t="s">
        <v>71</v>
      </c>
      <c r="G142" t="s">
        <v>419</v>
      </c>
      <c r="H142" t="s">
        <v>419</v>
      </c>
      <c r="I142" t="s">
        <v>419</v>
      </c>
      <c r="J142" t="s">
        <v>485</v>
      </c>
      <c r="L142" t="s">
        <v>419</v>
      </c>
      <c r="M142" t="s">
        <v>419</v>
      </c>
      <c r="N142" t="s">
        <v>419</v>
      </c>
      <c r="O142" t="s">
        <v>419</v>
      </c>
      <c r="P142">
        <v>13920</v>
      </c>
      <c r="Q142" t="s">
        <v>419</v>
      </c>
      <c r="S142" t="s">
        <v>419</v>
      </c>
      <c r="T142" t="s">
        <v>419</v>
      </c>
      <c r="W142">
        <v>57.967514039007312</v>
      </c>
      <c r="X142">
        <v>147.68383551717892</v>
      </c>
      <c r="Y142">
        <v>136.22365799166718</v>
      </c>
      <c r="Z142">
        <v>149.74941126743556</v>
      </c>
      <c r="AA142">
        <v>11.593502807801462</v>
      </c>
      <c r="AB142">
        <v>12.173177948191535</v>
      </c>
      <c r="AC142">
        <v>11.303665237606426</v>
      </c>
      <c r="AD142">
        <v>3.8074995471287969</v>
      </c>
      <c r="AE142">
        <v>201.58203007064793</v>
      </c>
      <c r="AF142">
        <v>4.9562224503351251</v>
      </c>
      <c r="AG142">
        <v>31</v>
      </c>
      <c r="AH142">
        <v>177</v>
      </c>
      <c r="AI142">
        <v>208</v>
      </c>
      <c r="AJ142">
        <v>9.6612523398345515E-2</v>
      </c>
      <c r="AK142" t="s">
        <v>419</v>
      </c>
      <c r="AL142">
        <v>213</v>
      </c>
      <c r="AM142">
        <v>16768.972169224839</v>
      </c>
      <c r="AN142">
        <v>51837.5</v>
      </c>
      <c r="AO142">
        <v>35068.527830775158</v>
      </c>
    </row>
    <row r="143" spans="1:41">
      <c r="B143" t="s">
        <v>374</v>
      </c>
      <c r="D143">
        <v>82</v>
      </c>
      <c r="E143">
        <v>230</v>
      </c>
      <c r="F143" t="s">
        <v>213</v>
      </c>
      <c r="G143" t="s">
        <v>419</v>
      </c>
      <c r="H143" t="s">
        <v>419</v>
      </c>
      <c r="I143" t="s">
        <v>419</v>
      </c>
      <c r="J143" t="s">
        <v>485</v>
      </c>
      <c r="L143">
        <v>1100</v>
      </c>
      <c r="M143" t="s">
        <v>419</v>
      </c>
      <c r="N143">
        <v>450</v>
      </c>
      <c r="O143">
        <v>300</v>
      </c>
      <c r="P143">
        <v>9325</v>
      </c>
      <c r="Q143" t="s">
        <v>419</v>
      </c>
      <c r="S143" t="s">
        <v>419</v>
      </c>
      <c r="T143" t="s">
        <v>419</v>
      </c>
      <c r="W143">
        <v>52.672404583521057</v>
      </c>
      <c r="X143">
        <v>134.19348515743661</v>
      </c>
      <c r="Y143">
        <v>123.78015077127449</v>
      </c>
      <c r="Z143">
        <v>136.07037850742938</v>
      </c>
      <c r="AA143">
        <v>10.534480916704213</v>
      </c>
      <c r="AB143">
        <v>11.061204962539422</v>
      </c>
      <c r="AC143">
        <v>10.271118893786607</v>
      </c>
      <c r="AD143">
        <v>3.4596991077276082</v>
      </c>
      <c r="AE143">
        <v>183.16828693919447</v>
      </c>
      <c r="AF143">
        <v>4.5034905918910502</v>
      </c>
      <c r="AG143">
        <v>61</v>
      </c>
      <c r="AH143">
        <v>128</v>
      </c>
      <c r="AI143">
        <v>189</v>
      </c>
      <c r="AJ143">
        <v>8.7787340972535099E-2</v>
      </c>
      <c r="AK143" t="s">
        <v>419</v>
      </c>
      <c r="AL143">
        <v>215.5</v>
      </c>
      <c r="AM143">
        <v>22134.711252325269</v>
      </c>
      <c r="AN143">
        <v>57870</v>
      </c>
      <c r="AO143">
        <v>35735.288747674727</v>
      </c>
    </row>
    <row r="144" spans="1:41">
      <c r="A144" t="s">
        <v>70</v>
      </c>
      <c r="B144" t="s">
        <v>308</v>
      </c>
      <c r="E144">
        <v>162</v>
      </c>
      <c r="F144" t="s">
        <v>307</v>
      </c>
      <c r="G144" t="s">
        <v>422</v>
      </c>
      <c r="H144" t="s">
        <v>419</v>
      </c>
      <c r="I144" t="s">
        <v>419</v>
      </c>
      <c r="J144" t="s">
        <v>419</v>
      </c>
      <c r="L144" t="s">
        <v>419</v>
      </c>
      <c r="M144" t="s">
        <v>419</v>
      </c>
      <c r="N144" t="s">
        <v>419</v>
      </c>
      <c r="O144" t="s">
        <v>419</v>
      </c>
      <c r="P144">
        <v>12230</v>
      </c>
      <c r="Q144" t="s">
        <v>419</v>
      </c>
      <c r="S144" t="s">
        <v>419</v>
      </c>
      <c r="T144" t="s">
        <v>419</v>
      </c>
      <c r="W144">
        <v>45.147775357303765</v>
      </c>
      <c r="X144">
        <v>115.0229872778028</v>
      </c>
      <c r="Y144">
        <v>106.09727208966386</v>
      </c>
      <c r="Z144">
        <v>116.63175300636806</v>
      </c>
      <c r="AA144">
        <v>9.029555071460754</v>
      </c>
      <c r="AB144">
        <v>9.4810328250337914</v>
      </c>
      <c r="AC144">
        <v>8.8038161946742335</v>
      </c>
      <c r="AD144">
        <v>2.9654563780522358</v>
      </c>
      <c r="AE144">
        <v>157.00138880502385</v>
      </c>
      <c r="AF144">
        <v>3.8601347930494718</v>
      </c>
      <c r="AG144">
        <v>27</v>
      </c>
      <c r="AH144">
        <v>135</v>
      </c>
      <c r="AI144">
        <v>162</v>
      </c>
      <c r="AJ144">
        <v>7.5246292262172942E-2</v>
      </c>
      <c r="AK144">
        <v>0.15073833871462999</v>
      </c>
      <c r="AL144">
        <v>164</v>
      </c>
      <c r="AN144">
        <v>36010</v>
      </c>
      <c r="AO144">
        <v>36010</v>
      </c>
    </row>
    <row r="145" spans="1:41">
      <c r="B145" t="s">
        <v>374</v>
      </c>
      <c r="D145">
        <v>52</v>
      </c>
      <c r="E145">
        <v>285</v>
      </c>
      <c r="F145" t="s">
        <v>164</v>
      </c>
      <c r="G145" t="s">
        <v>422</v>
      </c>
      <c r="H145" t="s">
        <v>419</v>
      </c>
      <c r="I145" t="s">
        <v>419</v>
      </c>
      <c r="J145" t="s">
        <v>419</v>
      </c>
      <c r="L145" t="s">
        <v>419</v>
      </c>
      <c r="M145" t="s">
        <v>419</v>
      </c>
      <c r="N145" t="s">
        <v>419</v>
      </c>
      <c r="O145" t="s">
        <v>419</v>
      </c>
      <c r="P145">
        <v>21120</v>
      </c>
      <c r="Q145" t="s">
        <v>419</v>
      </c>
      <c r="S145" t="s">
        <v>419</v>
      </c>
      <c r="T145" t="s">
        <v>419</v>
      </c>
      <c r="W145">
        <v>79.705331803635048</v>
      </c>
      <c r="X145">
        <v>203.06527383612101</v>
      </c>
      <c r="Y145">
        <v>187.30752973854237</v>
      </c>
      <c r="Z145">
        <v>205.90544049272387</v>
      </c>
      <c r="AA145">
        <v>15.941066360727008</v>
      </c>
      <c r="AB145">
        <v>16.738119678763361</v>
      </c>
      <c r="AC145">
        <v>15.542539701708833</v>
      </c>
      <c r="AD145">
        <v>5.2353118773020961</v>
      </c>
      <c r="AE145">
        <v>277.1752913471409</v>
      </c>
      <c r="AF145">
        <v>6.8148058692107965</v>
      </c>
      <c r="AG145">
        <v>17</v>
      </c>
      <c r="AH145">
        <v>269</v>
      </c>
      <c r="AI145">
        <v>286</v>
      </c>
      <c r="AJ145">
        <v>0.13284221967272508</v>
      </c>
      <c r="AK145">
        <v>0.26611830168138384</v>
      </c>
      <c r="AL145">
        <v>291</v>
      </c>
      <c r="AM145">
        <v>27007.668206618742</v>
      </c>
      <c r="AN145">
        <v>63956.25</v>
      </c>
      <c r="AO145">
        <v>36948.581793381258</v>
      </c>
    </row>
    <row r="146" spans="1:41">
      <c r="B146" t="s">
        <v>374</v>
      </c>
      <c r="D146">
        <v>28</v>
      </c>
      <c r="E146">
        <v>180</v>
      </c>
      <c r="F146" t="s">
        <v>72</v>
      </c>
      <c r="G146" t="s">
        <v>419</v>
      </c>
      <c r="H146" t="s">
        <v>419</v>
      </c>
      <c r="I146" t="s">
        <v>419</v>
      </c>
      <c r="J146" t="s">
        <v>485</v>
      </c>
      <c r="L146">
        <v>1100</v>
      </c>
      <c r="M146" t="s">
        <v>419</v>
      </c>
      <c r="N146" t="s">
        <v>419</v>
      </c>
      <c r="O146">
        <v>300</v>
      </c>
      <c r="P146">
        <v>12340</v>
      </c>
      <c r="Q146" t="s">
        <v>419</v>
      </c>
      <c r="S146" t="s">
        <v>419</v>
      </c>
      <c r="T146" t="s">
        <v>419</v>
      </c>
      <c r="W146">
        <v>49.049434956083104</v>
      </c>
      <c r="X146">
        <v>124.96324543761293</v>
      </c>
      <c r="Y146">
        <v>115.26617214679528</v>
      </c>
      <c r="Z146">
        <v>126.71104030321469</v>
      </c>
      <c r="AA146">
        <v>9.8098869912166204</v>
      </c>
      <c r="AB146">
        <v>10.30038134077745</v>
      </c>
      <c r="AC146">
        <v>9.5646398164362054</v>
      </c>
      <c r="AD146">
        <v>3.2217303860320583</v>
      </c>
      <c r="AE146">
        <v>170.56941005977899</v>
      </c>
      <c r="AF146">
        <v>4.1937266887451052</v>
      </c>
      <c r="AG146">
        <v>36</v>
      </c>
      <c r="AH146">
        <v>140</v>
      </c>
      <c r="AI146">
        <v>176</v>
      </c>
      <c r="AJ146">
        <v>8.1749058260138507E-2</v>
      </c>
      <c r="AK146" t="s">
        <v>419</v>
      </c>
      <c r="AL146">
        <v>177.5</v>
      </c>
      <c r="AM146">
        <v>15050.668758574857</v>
      </c>
      <c r="AN146">
        <v>52072.800000000003</v>
      </c>
      <c r="AO146">
        <v>37022.131241425144</v>
      </c>
    </row>
    <row r="147" spans="1:41">
      <c r="B147" t="s">
        <v>374</v>
      </c>
      <c r="D147">
        <v>62</v>
      </c>
      <c r="E147">
        <v>242</v>
      </c>
      <c r="F147" t="s">
        <v>136</v>
      </c>
      <c r="G147" t="s">
        <v>419</v>
      </c>
      <c r="H147" t="s">
        <v>419</v>
      </c>
      <c r="I147" t="s">
        <v>419</v>
      </c>
      <c r="J147" t="s">
        <v>419</v>
      </c>
      <c r="L147">
        <v>1100</v>
      </c>
      <c r="M147" t="s">
        <v>419</v>
      </c>
      <c r="N147" t="s">
        <v>419</v>
      </c>
      <c r="O147" t="s">
        <v>419</v>
      </c>
      <c r="P147">
        <v>9130</v>
      </c>
      <c r="Q147" t="s">
        <v>419</v>
      </c>
      <c r="S147" t="s">
        <v>419</v>
      </c>
      <c r="T147">
        <v>300</v>
      </c>
      <c r="W147">
        <v>46.262535242669294</v>
      </c>
      <c r="X147">
        <v>117.86306103774855</v>
      </c>
      <c r="Y147">
        <v>108.71695782027284</v>
      </c>
      <c r="Z147">
        <v>119.51154937689567</v>
      </c>
      <c r="AA147">
        <v>9.2525070485338592</v>
      </c>
      <c r="AB147">
        <v>9.7151324009605506</v>
      </c>
      <c r="AC147">
        <v>9.0211943723205117</v>
      </c>
      <c r="AD147">
        <v>3.0386775231893277</v>
      </c>
      <c r="AE147">
        <v>160.87796630638246</v>
      </c>
      <c r="AF147">
        <v>3.9554467632482244</v>
      </c>
      <c r="AG147">
        <v>35</v>
      </c>
      <c r="AH147">
        <v>131</v>
      </c>
      <c r="AI147">
        <v>166</v>
      </c>
      <c r="AJ147">
        <v>7.710422540444882E-2</v>
      </c>
      <c r="AK147" t="s">
        <v>419</v>
      </c>
      <c r="AL147">
        <v>169</v>
      </c>
      <c r="AM147">
        <v>10688.692264651403</v>
      </c>
      <c r="AN147">
        <v>48905</v>
      </c>
      <c r="AO147">
        <v>38216.307735348601</v>
      </c>
    </row>
    <row r="148" spans="1:41">
      <c r="B148" t="s">
        <v>374</v>
      </c>
      <c r="D148">
        <v>31</v>
      </c>
      <c r="E148">
        <v>220</v>
      </c>
      <c r="F148" t="s">
        <v>186</v>
      </c>
      <c r="G148" t="s">
        <v>419</v>
      </c>
      <c r="H148" t="s">
        <v>419</v>
      </c>
      <c r="I148" t="s">
        <v>419</v>
      </c>
      <c r="J148" t="s">
        <v>485</v>
      </c>
      <c r="L148" t="s">
        <v>419</v>
      </c>
      <c r="M148" t="s">
        <v>419</v>
      </c>
      <c r="N148" t="s">
        <v>419</v>
      </c>
      <c r="O148" t="s">
        <v>419</v>
      </c>
      <c r="P148">
        <v>20500</v>
      </c>
      <c r="Q148">
        <v>2425</v>
      </c>
      <c r="S148" t="s">
        <v>419</v>
      </c>
      <c r="T148" t="s">
        <v>419</v>
      </c>
      <c r="W148">
        <v>68.557732949979794</v>
      </c>
      <c r="X148">
        <v>174.66453623666357</v>
      </c>
      <c r="Y148">
        <v>161.11067243245253</v>
      </c>
      <c r="Z148">
        <v>177.10747678744781</v>
      </c>
      <c r="AA148">
        <v>13.71154658999596</v>
      </c>
      <c r="AB148">
        <v>14.397123919495757</v>
      </c>
      <c r="AC148">
        <v>13.368757925246062</v>
      </c>
      <c r="AD148">
        <v>4.5031004259311729</v>
      </c>
      <c r="AE148">
        <v>238.40951633355473</v>
      </c>
      <c r="AF148">
        <v>5.8616861672232732</v>
      </c>
      <c r="AG148">
        <v>37</v>
      </c>
      <c r="AH148">
        <v>209</v>
      </c>
      <c r="AI148">
        <v>246</v>
      </c>
      <c r="AJ148">
        <v>0.11426288824996633</v>
      </c>
      <c r="AK148" t="s">
        <v>419</v>
      </c>
      <c r="AL148">
        <v>252.5</v>
      </c>
      <c r="AM148">
        <v>25061.201036509236</v>
      </c>
      <c r="AN148">
        <v>63885</v>
      </c>
      <c r="AO148">
        <v>38823.798963490764</v>
      </c>
    </row>
    <row r="149" spans="1:41">
      <c r="A149" t="s">
        <v>48</v>
      </c>
      <c r="B149" t="s">
        <v>374</v>
      </c>
      <c r="C149">
        <v>106</v>
      </c>
      <c r="D149">
        <v>39</v>
      </c>
      <c r="E149">
        <v>138</v>
      </c>
      <c r="F149" t="s">
        <v>219</v>
      </c>
      <c r="G149" t="s">
        <v>419</v>
      </c>
      <c r="H149" t="s">
        <v>470</v>
      </c>
      <c r="I149" t="s">
        <v>419</v>
      </c>
      <c r="J149" t="s">
        <v>419</v>
      </c>
      <c r="L149">
        <v>400</v>
      </c>
      <c r="M149" t="s">
        <v>419</v>
      </c>
      <c r="N149" t="s">
        <v>419</v>
      </c>
      <c r="O149">
        <v>400</v>
      </c>
      <c r="P149">
        <v>14925</v>
      </c>
      <c r="Q149" t="s">
        <v>419</v>
      </c>
      <c r="S149" t="s">
        <v>419</v>
      </c>
      <c r="T149" t="s">
        <v>419</v>
      </c>
      <c r="W149">
        <v>71.62332263473499</v>
      </c>
      <c r="X149">
        <v>182.47473907651434</v>
      </c>
      <c r="Y149">
        <v>168.31480819162724</v>
      </c>
      <c r="Z149">
        <v>185.02691680639873</v>
      </c>
      <c r="AA149">
        <v>14.324664526946997</v>
      </c>
      <c r="AB149">
        <v>15.040897753294349</v>
      </c>
      <c r="AC149">
        <v>13.966547913773322</v>
      </c>
      <c r="AD149">
        <v>4.704458575058176</v>
      </c>
      <c r="AE149">
        <v>249.07010446229091</v>
      </c>
      <c r="AF149">
        <v>6.1237940852698411</v>
      </c>
      <c r="AG149">
        <v>45</v>
      </c>
      <c r="AH149">
        <v>212</v>
      </c>
      <c r="AI149">
        <v>257</v>
      </c>
      <c r="AJ149">
        <v>0.11937220439122498</v>
      </c>
      <c r="AK149" t="s">
        <v>419</v>
      </c>
      <c r="AL149">
        <v>260.5</v>
      </c>
      <c r="AM149">
        <v>17782.93056304942</v>
      </c>
      <c r="AN149">
        <v>56754.5</v>
      </c>
      <c r="AO149">
        <v>38971.56943695058</v>
      </c>
    </row>
    <row r="150" spans="1:41">
      <c r="B150" t="s">
        <v>374</v>
      </c>
      <c r="D150">
        <v>60</v>
      </c>
      <c r="E150">
        <v>46</v>
      </c>
      <c r="F150" t="s">
        <v>84</v>
      </c>
      <c r="G150" t="s">
        <v>419</v>
      </c>
      <c r="H150" t="s">
        <v>419</v>
      </c>
      <c r="I150" t="s">
        <v>471</v>
      </c>
      <c r="J150" t="s">
        <v>419</v>
      </c>
      <c r="L150" t="s">
        <v>419</v>
      </c>
      <c r="M150" t="s">
        <v>419</v>
      </c>
      <c r="N150" t="s">
        <v>419</v>
      </c>
      <c r="O150" t="s">
        <v>419</v>
      </c>
      <c r="P150">
        <v>30075</v>
      </c>
      <c r="Q150" t="s">
        <v>419</v>
      </c>
      <c r="S150" t="s">
        <v>419</v>
      </c>
      <c r="T150" t="s">
        <v>419</v>
      </c>
      <c r="W150">
        <v>133.77118624386301</v>
      </c>
      <c r="X150">
        <v>340.80885119348983</v>
      </c>
      <c r="Y150">
        <v>314.36228767307807</v>
      </c>
      <c r="Z150">
        <v>345.57556446331279</v>
      </c>
      <c r="AA150">
        <v>26.754237248772601</v>
      </c>
      <c r="AB150">
        <v>28.091949111211235</v>
      </c>
      <c r="AC150">
        <v>26.085381317553288</v>
      </c>
      <c r="AD150">
        <v>8.7865374164510683</v>
      </c>
      <c r="AE150">
        <v>465.18930016303364</v>
      </c>
      <c r="AF150">
        <v>11.437436423850288</v>
      </c>
      <c r="AG150">
        <v>73</v>
      </c>
      <c r="AH150">
        <v>407</v>
      </c>
      <c r="AI150">
        <v>480</v>
      </c>
      <c r="AJ150">
        <v>0.22295197707310502</v>
      </c>
      <c r="AK150" t="s">
        <v>419</v>
      </c>
      <c r="AL150">
        <v>506.5</v>
      </c>
      <c r="AM150">
        <v>32697.27516689742</v>
      </c>
      <c r="AN150">
        <v>72770</v>
      </c>
      <c r="AO150">
        <v>40072.724833102577</v>
      </c>
    </row>
    <row r="151" spans="1:41">
      <c r="B151" t="s">
        <v>308</v>
      </c>
      <c r="E151">
        <v>293</v>
      </c>
      <c r="F151" t="s">
        <v>335</v>
      </c>
      <c r="G151" t="s">
        <v>422</v>
      </c>
      <c r="H151" t="s">
        <v>419</v>
      </c>
      <c r="I151" t="s">
        <v>419</v>
      </c>
      <c r="J151" t="s">
        <v>419</v>
      </c>
      <c r="L151" t="s">
        <v>419</v>
      </c>
      <c r="M151" t="s">
        <v>419</v>
      </c>
      <c r="N151" t="s">
        <v>419</v>
      </c>
      <c r="O151" t="s">
        <v>419</v>
      </c>
      <c r="P151">
        <v>14825</v>
      </c>
      <c r="Q151" t="s">
        <v>419</v>
      </c>
      <c r="S151" t="s">
        <v>419</v>
      </c>
      <c r="T151" t="s">
        <v>419</v>
      </c>
      <c r="W151">
        <v>44.869085385962393</v>
      </c>
      <c r="X151">
        <v>114.31296883781638</v>
      </c>
      <c r="Y151">
        <v>105.44235065701162</v>
      </c>
      <c r="Z151">
        <v>115.91180391373616</v>
      </c>
      <c r="AA151">
        <v>8.9738170771924786</v>
      </c>
      <c r="AB151">
        <v>9.4225079310521025</v>
      </c>
      <c r="AC151">
        <v>8.7494716502626666</v>
      </c>
      <c r="AD151">
        <v>2.9471510917679633</v>
      </c>
      <c r="AE151">
        <v>156.03224442968423</v>
      </c>
      <c r="AF151">
        <v>3.8363068004997842</v>
      </c>
      <c r="AG151">
        <v>9</v>
      </c>
      <c r="AH151">
        <v>152</v>
      </c>
      <c r="AI151">
        <v>161</v>
      </c>
      <c r="AJ151">
        <v>7.4781808976603983E-2</v>
      </c>
      <c r="AK151">
        <v>0.14980785514231745</v>
      </c>
      <c r="AL151">
        <v>165.5</v>
      </c>
      <c r="AN151">
        <v>40262.5</v>
      </c>
      <c r="AO151">
        <v>40262.5</v>
      </c>
    </row>
    <row r="152" spans="1:41">
      <c r="A152" t="s">
        <v>20</v>
      </c>
      <c r="B152" t="s">
        <v>374</v>
      </c>
      <c r="C152">
        <v>45</v>
      </c>
      <c r="D152">
        <v>69</v>
      </c>
      <c r="E152">
        <v>34</v>
      </c>
      <c r="F152" t="s">
        <v>143</v>
      </c>
      <c r="G152" t="s">
        <v>422</v>
      </c>
      <c r="H152" t="s">
        <v>419</v>
      </c>
      <c r="I152" t="s">
        <v>419</v>
      </c>
      <c r="J152" t="s">
        <v>419</v>
      </c>
      <c r="L152" t="s">
        <v>419</v>
      </c>
      <c r="M152" t="s">
        <v>419</v>
      </c>
      <c r="N152" t="s">
        <v>419</v>
      </c>
      <c r="O152" t="s">
        <v>419</v>
      </c>
      <c r="P152">
        <v>20430</v>
      </c>
      <c r="Q152" t="s">
        <v>419</v>
      </c>
      <c r="S152" t="s">
        <v>419</v>
      </c>
      <c r="T152" t="s">
        <v>419</v>
      </c>
      <c r="W152">
        <v>93.918520342045483</v>
      </c>
      <c r="X152">
        <v>239.27621427542931</v>
      </c>
      <c r="Y152">
        <v>220.70852280380689</v>
      </c>
      <c r="Z152">
        <v>242.62284421695082</v>
      </c>
      <c r="AA152">
        <v>18.783704068409097</v>
      </c>
      <c r="AB152">
        <v>19.722889271829551</v>
      </c>
      <c r="AC152">
        <v>18.314111466698868</v>
      </c>
      <c r="AD152">
        <v>6.1688814778000207</v>
      </c>
      <c r="AE152">
        <v>326.60165448946316</v>
      </c>
      <c r="AF152">
        <v>8.0300334892448895</v>
      </c>
      <c r="AG152">
        <v>32</v>
      </c>
      <c r="AH152">
        <v>305</v>
      </c>
      <c r="AI152">
        <v>337</v>
      </c>
      <c r="AJ152">
        <v>0.15653086723674248</v>
      </c>
      <c r="AK152">
        <v>0.31357296386932287</v>
      </c>
      <c r="AL152">
        <v>344.5</v>
      </c>
      <c r="AM152">
        <v>26563.928067127385</v>
      </c>
      <c r="AN152">
        <v>67137.5</v>
      </c>
      <c r="AO152">
        <v>40573.571932872612</v>
      </c>
    </row>
    <row r="153" spans="1:41">
      <c r="B153" t="s">
        <v>309</v>
      </c>
      <c r="E153">
        <v>261</v>
      </c>
      <c r="F153" t="s">
        <v>327</v>
      </c>
      <c r="G153" t="s">
        <v>419</v>
      </c>
      <c r="H153" t="s">
        <v>419</v>
      </c>
      <c r="I153" t="s">
        <v>419</v>
      </c>
      <c r="J153" t="s">
        <v>419</v>
      </c>
      <c r="L153" t="s">
        <v>419</v>
      </c>
      <c r="M153" t="s">
        <v>419</v>
      </c>
      <c r="N153" t="s">
        <v>419</v>
      </c>
      <c r="O153" t="s">
        <v>419</v>
      </c>
      <c r="P153">
        <v>12010</v>
      </c>
      <c r="Q153" t="s">
        <v>419</v>
      </c>
      <c r="S153" t="s">
        <v>419</v>
      </c>
      <c r="T153" t="s">
        <v>419</v>
      </c>
      <c r="W153">
        <v>47.377295128034824</v>
      </c>
      <c r="X153">
        <v>120.7031347976943</v>
      </c>
      <c r="Y153">
        <v>111.33664355088182</v>
      </c>
      <c r="Z153">
        <v>122.39134574742327</v>
      </c>
      <c r="AA153">
        <v>9.4754590256069644</v>
      </c>
      <c r="AB153">
        <v>9.9492319768873116</v>
      </c>
      <c r="AC153">
        <v>9.2385725499667899</v>
      </c>
      <c r="AD153">
        <v>3.1118986683264205</v>
      </c>
      <c r="AE153">
        <v>164.75454380774107</v>
      </c>
      <c r="AF153">
        <v>4.050758733446977</v>
      </c>
      <c r="AG153">
        <v>39</v>
      </c>
      <c r="AH153">
        <v>131</v>
      </c>
      <c r="AI153">
        <v>170</v>
      </c>
      <c r="AJ153">
        <v>7.8962158546724698E-2</v>
      </c>
      <c r="AK153" t="s">
        <v>419</v>
      </c>
      <c r="AL153">
        <v>170</v>
      </c>
      <c r="AN153">
        <v>41400</v>
      </c>
      <c r="AO153">
        <v>41400</v>
      </c>
    </row>
    <row r="154" spans="1:41">
      <c r="A154" t="s">
        <v>293</v>
      </c>
      <c r="E154">
        <v>161</v>
      </c>
      <c r="F154" t="s">
        <v>63</v>
      </c>
      <c r="G154" t="s">
        <v>422</v>
      </c>
      <c r="H154" t="s">
        <v>419</v>
      </c>
      <c r="I154" t="s">
        <v>419</v>
      </c>
      <c r="J154" t="s">
        <v>419</v>
      </c>
      <c r="L154">
        <v>60940</v>
      </c>
      <c r="M154">
        <v>3500</v>
      </c>
      <c r="N154">
        <v>200</v>
      </c>
      <c r="O154">
        <v>400</v>
      </c>
      <c r="P154">
        <v>22350</v>
      </c>
      <c r="Q154" t="s">
        <v>419</v>
      </c>
      <c r="S154" t="s">
        <v>419</v>
      </c>
      <c r="T154" t="s">
        <v>419</v>
      </c>
      <c r="W154">
        <v>94.754590256069648</v>
      </c>
      <c r="X154">
        <v>241.40626959538861</v>
      </c>
      <c r="Y154">
        <v>222.67328710176363</v>
      </c>
      <c r="Z154">
        <v>244.78269149484655</v>
      </c>
      <c r="AA154">
        <v>18.950918051213929</v>
      </c>
      <c r="AB154">
        <v>19.898463953774623</v>
      </c>
      <c r="AC154">
        <v>18.47714509993358</v>
      </c>
      <c r="AD154">
        <v>6.223797336652841</v>
      </c>
      <c r="AE154">
        <v>329.50908761548214</v>
      </c>
      <c r="AF154">
        <v>8.101517466893954</v>
      </c>
      <c r="AG154">
        <v>30</v>
      </c>
      <c r="AH154">
        <v>310</v>
      </c>
      <c r="AI154">
        <v>340</v>
      </c>
      <c r="AJ154">
        <v>0.1579243170934494</v>
      </c>
      <c r="AK154">
        <v>0.31636441458626047</v>
      </c>
      <c r="AL154">
        <v>364</v>
      </c>
      <c r="AM154">
        <v>32638.532768021683</v>
      </c>
      <c r="AN154">
        <v>74150</v>
      </c>
      <c r="AO154">
        <v>41511.467231978313</v>
      </c>
    </row>
    <row r="155" spans="1:41">
      <c r="A155" t="s">
        <v>293</v>
      </c>
      <c r="E155">
        <v>240</v>
      </c>
      <c r="F155" t="s">
        <v>69</v>
      </c>
      <c r="G155" t="s">
        <v>422</v>
      </c>
      <c r="H155" t="s">
        <v>419</v>
      </c>
      <c r="I155" t="s">
        <v>419</v>
      </c>
      <c r="J155" t="s">
        <v>419</v>
      </c>
      <c r="L155">
        <v>82840</v>
      </c>
      <c r="M155">
        <v>11000</v>
      </c>
      <c r="N155">
        <v>400</v>
      </c>
      <c r="O155" t="s">
        <v>419</v>
      </c>
      <c r="P155">
        <v>16950</v>
      </c>
      <c r="Q155" t="s">
        <v>419</v>
      </c>
      <c r="S155" t="s">
        <v>419</v>
      </c>
      <c r="T155" t="s">
        <v>419</v>
      </c>
      <c r="W155">
        <v>81.934851574366093</v>
      </c>
      <c r="X155">
        <v>208.74542135601251</v>
      </c>
      <c r="Y155">
        <v>192.54690119976033</v>
      </c>
      <c r="Z155">
        <v>211.6650332337791</v>
      </c>
      <c r="AA155">
        <v>16.386970314873221</v>
      </c>
      <c r="AB155">
        <v>17.20631883061688</v>
      </c>
      <c r="AC155">
        <v>15.977296057001389</v>
      </c>
      <c r="AD155">
        <v>5.3817541675762799</v>
      </c>
      <c r="AE155">
        <v>284.92844634985812</v>
      </c>
      <c r="AF155">
        <v>7.0054298096083016</v>
      </c>
      <c r="AG155">
        <v>20</v>
      </c>
      <c r="AH155">
        <v>274</v>
      </c>
      <c r="AI155">
        <v>294</v>
      </c>
      <c r="AJ155">
        <v>0.13655808595727684</v>
      </c>
      <c r="AK155">
        <v>0.27356217025988405</v>
      </c>
      <c r="AL155">
        <v>304.5</v>
      </c>
      <c r="AM155">
        <v>31540.026473713486</v>
      </c>
      <c r="AN155">
        <v>73645</v>
      </c>
      <c r="AO155">
        <v>42104.973526286514</v>
      </c>
    </row>
    <row r="156" spans="1:41">
      <c r="A156" t="s">
        <v>57</v>
      </c>
      <c r="B156" t="s">
        <v>374</v>
      </c>
      <c r="C156">
        <v>135</v>
      </c>
      <c r="D156">
        <v>77</v>
      </c>
      <c r="E156">
        <v>26</v>
      </c>
      <c r="F156" t="s">
        <v>243</v>
      </c>
      <c r="G156" t="s">
        <v>419</v>
      </c>
      <c r="H156" t="s">
        <v>419</v>
      </c>
      <c r="I156" t="s">
        <v>419</v>
      </c>
      <c r="J156" t="s">
        <v>485</v>
      </c>
      <c r="L156">
        <v>4300</v>
      </c>
      <c r="M156" t="s">
        <v>419</v>
      </c>
      <c r="N156" t="s">
        <v>419</v>
      </c>
      <c r="O156">
        <v>400</v>
      </c>
      <c r="P156">
        <v>27750</v>
      </c>
      <c r="Q156">
        <v>9187.5</v>
      </c>
      <c r="S156" t="s">
        <v>419</v>
      </c>
      <c r="T156" t="s">
        <v>419</v>
      </c>
      <c r="W156">
        <v>91.13162062863168</v>
      </c>
      <c r="X156">
        <v>232.17602987556492</v>
      </c>
      <c r="Y156">
        <v>214.15930847728447</v>
      </c>
      <c r="Z156">
        <v>235.42335329063187</v>
      </c>
      <c r="AA156">
        <v>18.226324125726336</v>
      </c>
      <c r="AB156">
        <v>19.137640332012655</v>
      </c>
      <c r="AC156">
        <v>17.770666022583178</v>
      </c>
      <c r="AD156">
        <v>5.9858286149572901</v>
      </c>
      <c r="AE156">
        <v>316.91021073606669</v>
      </c>
      <c r="AF156">
        <v>7.7917535637480091</v>
      </c>
      <c r="AG156">
        <v>37</v>
      </c>
      <c r="AH156">
        <v>290</v>
      </c>
      <c r="AI156">
        <v>327</v>
      </c>
      <c r="AJ156">
        <v>0.1518860343810528</v>
      </c>
      <c r="AK156" t="s">
        <v>419</v>
      </c>
      <c r="AL156">
        <v>345.5</v>
      </c>
      <c r="AM156">
        <v>39065.524577359531</v>
      </c>
      <c r="AN156">
        <v>81538.13</v>
      </c>
      <c r="AO156">
        <v>42472.605422640474</v>
      </c>
    </row>
    <row r="157" spans="1:41">
      <c r="A157" t="s">
        <v>293</v>
      </c>
      <c r="E157">
        <v>41</v>
      </c>
      <c r="F157" t="s">
        <v>16</v>
      </c>
      <c r="G157" t="s">
        <v>422</v>
      </c>
      <c r="H157" t="s">
        <v>419</v>
      </c>
      <c r="I157" t="s">
        <v>419</v>
      </c>
      <c r="J157" t="s">
        <v>419</v>
      </c>
      <c r="L157">
        <v>72981</v>
      </c>
      <c r="M157" t="s">
        <v>419</v>
      </c>
      <c r="N157">
        <v>700</v>
      </c>
      <c r="O157">
        <v>400</v>
      </c>
      <c r="P157">
        <v>19905</v>
      </c>
      <c r="Q157" t="s">
        <v>419</v>
      </c>
      <c r="S157" t="s">
        <v>419</v>
      </c>
      <c r="T157">
        <v>200</v>
      </c>
      <c r="W157">
        <v>101.1644595969214</v>
      </c>
      <c r="X157">
        <v>257.73669371507668</v>
      </c>
      <c r="Y157">
        <v>237.73648005276533</v>
      </c>
      <c r="Z157">
        <v>261.34152062538033</v>
      </c>
      <c r="AA157">
        <v>20.232891919384283</v>
      </c>
      <c r="AB157">
        <v>21.244536515353499</v>
      </c>
      <c r="AC157">
        <v>19.727069621399675</v>
      </c>
      <c r="AD157">
        <v>6.6448189211911206</v>
      </c>
      <c r="AE157">
        <v>351.79940824829418</v>
      </c>
      <c r="AF157">
        <v>8.6495612955367811</v>
      </c>
      <c r="AG157">
        <v>59</v>
      </c>
      <c r="AH157">
        <v>304</v>
      </c>
      <c r="AI157">
        <v>363</v>
      </c>
      <c r="AJ157">
        <v>0.16860743266153569</v>
      </c>
      <c r="AK157">
        <v>0.3377655367494487</v>
      </c>
      <c r="AL157">
        <v>378</v>
      </c>
      <c r="AM157">
        <v>29380.136667501829</v>
      </c>
      <c r="AN157">
        <v>72280</v>
      </c>
      <c r="AO157">
        <v>42899.863332498171</v>
      </c>
    </row>
    <row r="158" spans="1:41">
      <c r="A158" t="s">
        <v>2</v>
      </c>
      <c r="B158" t="s">
        <v>374</v>
      </c>
      <c r="C158">
        <v>16</v>
      </c>
      <c r="D158">
        <v>60</v>
      </c>
      <c r="E158">
        <v>224</v>
      </c>
      <c r="F158" t="s">
        <v>81</v>
      </c>
      <c r="G158" t="s">
        <v>419</v>
      </c>
      <c r="H158" t="s">
        <v>470</v>
      </c>
      <c r="I158" t="s">
        <v>419</v>
      </c>
      <c r="J158" t="s">
        <v>419</v>
      </c>
      <c r="L158">
        <v>400</v>
      </c>
      <c r="M158" t="s">
        <v>419</v>
      </c>
      <c r="N158" t="s">
        <v>419</v>
      </c>
      <c r="O158">
        <v>750</v>
      </c>
      <c r="P158">
        <v>16830</v>
      </c>
      <c r="Q158" t="s">
        <v>419</v>
      </c>
      <c r="S158" t="s">
        <v>419</v>
      </c>
      <c r="T158" t="s">
        <v>419</v>
      </c>
      <c r="W158">
        <v>71.902012606076369</v>
      </c>
      <c r="X158">
        <v>183.18475751650075</v>
      </c>
      <c r="Y158">
        <v>168.96972962427947</v>
      </c>
      <c r="Z158">
        <v>185.74686589903064</v>
      </c>
      <c r="AA158">
        <v>14.380402521215274</v>
      </c>
      <c r="AB158">
        <v>15.099422647276038</v>
      </c>
      <c r="AC158">
        <v>14.020892458184893</v>
      </c>
      <c r="AD158">
        <v>4.7227638613424494</v>
      </c>
      <c r="AE158">
        <v>250.03924883763059</v>
      </c>
      <c r="AF158">
        <v>6.1476220778195296</v>
      </c>
      <c r="AG158">
        <v>63</v>
      </c>
      <c r="AH158">
        <v>195</v>
      </c>
      <c r="AI158">
        <v>258</v>
      </c>
      <c r="AJ158">
        <v>0.11983668767679395</v>
      </c>
      <c r="AK158" t="s">
        <v>419</v>
      </c>
      <c r="AL158">
        <v>261</v>
      </c>
      <c r="AM158">
        <v>18989.472902207362</v>
      </c>
      <c r="AN158">
        <v>61943.75</v>
      </c>
      <c r="AO158">
        <v>42954.277097792641</v>
      </c>
    </row>
    <row r="159" spans="1:41">
      <c r="B159" t="s">
        <v>374</v>
      </c>
      <c r="D159">
        <v>84</v>
      </c>
      <c r="E159">
        <v>184</v>
      </c>
      <c r="F159" t="s">
        <v>89</v>
      </c>
      <c r="G159" t="s">
        <v>422</v>
      </c>
      <c r="H159" t="s">
        <v>419</v>
      </c>
      <c r="I159" t="s">
        <v>419</v>
      </c>
      <c r="J159" t="s">
        <v>419</v>
      </c>
      <c r="L159">
        <v>1100</v>
      </c>
      <c r="M159" t="s">
        <v>419</v>
      </c>
      <c r="N159" t="s">
        <v>419</v>
      </c>
      <c r="O159" t="s">
        <v>419</v>
      </c>
      <c r="P159">
        <v>23390</v>
      </c>
      <c r="Q159" t="s">
        <v>419</v>
      </c>
      <c r="S159" t="s">
        <v>419</v>
      </c>
      <c r="T159" t="s">
        <v>419</v>
      </c>
      <c r="W159">
        <v>98.934939826190345</v>
      </c>
      <c r="X159">
        <v>252.05654619518515</v>
      </c>
      <c r="Y159">
        <v>232.49710859154729</v>
      </c>
      <c r="Z159">
        <v>255.58192788432504</v>
      </c>
      <c r="AA159">
        <v>19.786987965238069</v>
      </c>
      <c r="AB159">
        <v>20.776337363499973</v>
      </c>
      <c r="AC159">
        <v>19.292313266107115</v>
      </c>
      <c r="AD159">
        <v>6.498376630916936</v>
      </c>
      <c r="AE159">
        <v>344.04625324557696</v>
      </c>
      <c r="AF159">
        <v>8.458937355139275</v>
      </c>
      <c r="AG159">
        <v>54</v>
      </c>
      <c r="AH159">
        <v>301</v>
      </c>
      <c r="AI159">
        <v>355</v>
      </c>
      <c r="AJ159">
        <v>0.16489156637698391</v>
      </c>
      <c r="AK159">
        <v>0.33032166817094843</v>
      </c>
      <c r="AL159">
        <v>375</v>
      </c>
      <c r="AM159">
        <v>36558.317864850324</v>
      </c>
      <c r="AN159">
        <v>80047.5</v>
      </c>
      <c r="AO159">
        <v>43489.182135149676</v>
      </c>
    </row>
    <row r="160" spans="1:41">
      <c r="A160" t="s">
        <v>46</v>
      </c>
      <c r="B160" t="s">
        <v>374</v>
      </c>
      <c r="C160">
        <v>102</v>
      </c>
      <c r="D160">
        <v>47</v>
      </c>
      <c r="E160">
        <v>189</v>
      </c>
      <c r="F160" t="s">
        <v>214</v>
      </c>
      <c r="G160" t="s">
        <v>419</v>
      </c>
      <c r="H160" t="s">
        <v>419</v>
      </c>
      <c r="I160" t="s">
        <v>419</v>
      </c>
      <c r="J160" t="s">
        <v>419</v>
      </c>
      <c r="L160" t="s">
        <v>419</v>
      </c>
      <c r="M160" t="s">
        <v>419</v>
      </c>
      <c r="N160" t="s">
        <v>419</v>
      </c>
      <c r="O160" t="s">
        <v>419</v>
      </c>
      <c r="P160">
        <v>18220</v>
      </c>
      <c r="Q160" t="s">
        <v>419</v>
      </c>
      <c r="S160" t="s">
        <v>419</v>
      </c>
      <c r="T160">
        <v>100</v>
      </c>
      <c r="W160">
        <v>79.147951860952276</v>
      </c>
      <c r="X160">
        <v>201.6452369561481</v>
      </c>
      <c r="Y160">
        <v>185.99768687323788</v>
      </c>
      <c r="Z160">
        <v>204.46554230746005</v>
      </c>
      <c r="AA160">
        <v>15.829590372190458</v>
      </c>
      <c r="AB160">
        <v>16.62106989079998</v>
      </c>
      <c r="AC160">
        <v>15.433850612885694</v>
      </c>
      <c r="AD160">
        <v>5.1987013047335493</v>
      </c>
      <c r="AE160">
        <v>275.23700259646159</v>
      </c>
      <c r="AF160">
        <v>6.7671498841114204</v>
      </c>
      <c r="AG160">
        <v>21</v>
      </c>
      <c r="AH160">
        <v>263</v>
      </c>
      <c r="AI160">
        <v>284</v>
      </c>
      <c r="AJ160">
        <v>0.13191325310158714</v>
      </c>
      <c r="AK160" t="s">
        <v>419</v>
      </c>
      <c r="AL160">
        <v>293</v>
      </c>
      <c r="AM160">
        <v>20014.233791190352</v>
      </c>
      <c r="AN160">
        <v>63535.75</v>
      </c>
      <c r="AO160">
        <v>43521.516208809648</v>
      </c>
    </row>
    <row r="161" spans="1:41">
      <c r="B161" t="s">
        <v>374</v>
      </c>
      <c r="D161">
        <v>78</v>
      </c>
      <c r="E161">
        <v>233</v>
      </c>
      <c r="F161" t="s">
        <v>195</v>
      </c>
      <c r="G161" t="s">
        <v>419</v>
      </c>
      <c r="H161" t="s">
        <v>419</v>
      </c>
      <c r="I161" t="s">
        <v>419</v>
      </c>
      <c r="J161" t="s">
        <v>485</v>
      </c>
      <c r="L161">
        <v>2850</v>
      </c>
      <c r="M161" t="s">
        <v>419</v>
      </c>
      <c r="N161">
        <v>200</v>
      </c>
      <c r="O161">
        <v>300</v>
      </c>
      <c r="P161">
        <v>7300</v>
      </c>
      <c r="Q161" t="s">
        <v>419</v>
      </c>
      <c r="S161" t="s">
        <v>419</v>
      </c>
      <c r="T161" t="s">
        <v>419</v>
      </c>
      <c r="W161">
        <v>55.459304296934867</v>
      </c>
      <c r="X161">
        <v>141.29366955730097</v>
      </c>
      <c r="Y161">
        <v>130.32936509779694</v>
      </c>
      <c r="Z161">
        <v>143.26986943374843</v>
      </c>
      <c r="AA161">
        <v>11.091860859386975</v>
      </c>
      <c r="AB161">
        <v>11.646453902356322</v>
      </c>
      <c r="AC161">
        <v>10.814564337902301</v>
      </c>
      <c r="AD161">
        <v>3.6427519705703388</v>
      </c>
      <c r="AE161">
        <v>192.859730692591</v>
      </c>
      <c r="AF161">
        <v>4.7417705173879314</v>
      </c>
      <c r="AG161">
        <v>52</v>
      </c>
      <c r="AH161">
        <v>147</v>
      </c>
      <c r="AI161">
        <v>199</v>
      </c>
      <c r="AJ161">
        <v>9.2432173828224787E-2</v>
      </c>
      <c r="AK161" t="s">
        <v>419</v>
      </c>
      <c r="AL161">
        <v>200.5</v>
      </c>
      <c r="AM161">
        <v>14613.504496569856</v>
      </c>
      <c r="AN161">
        <v>58385</v>
      </c>
      <c r="AO161">
        <v>43771.495503430146</v>
      </c>
    </row>
    <row r="162" spans="1:41">
      <c r="B162" t="s">
        <v>374</v>
      </c>
      <c r="D162">
        <v>60</v>
      </c>
      <c r="E162">
        <v>262</v>
      </c>
      <c r="F162" t="s">
        <v>83</v>
      </c>
      <c r="G162" t="s">
        <v>419</v>
      </c>
      <c r="H162" t="s">
        <v>470</v>
      </c>
      <c r="I162" t="s">
        <v>419</v>
      </c>
      <c r="J162" t="s">
        <v>419</v>
      </c>
      <c r="L162" t="s">
        <v>419</v>
      </c>
      <c r="M162" t="s">
        <v>419</v>
      </c>
      <c r="N162" t="s">
        <v>419</v>
      </c>
      <c r="O162">
        <v>350</v>
      </c>
      <c r="P162">
        <v>18960</v>
      </c>
      <c r="Q162" t="s">
        <v>419</v>
      </c>
      <c r="S162" t="s">
        <v>419</v>
      </c>
      <c r="T162" t="s">
        <v>419</v>
      </c>
      <c r="W162">
        <v>73.574152434124656</v>
      </c>
      <c r="X162">
        <v>187.4448681564194</v>
      </c>
      <c r="Y162">
        <v>172.89925822019293</v>
      </c>
      <c r="Z162">
        <v>190.06656045482202</v>
      </c>
      <c r="AA162">
        <v>14.71483048682493</v>
      </c>
      <c r="AB162">
        <v>15.450572011166178</v>
      </c>
      <c r="AC162">
        <v>14.346959724654306</v>
      </c>
      <c r="AD162">
        <v>4.8325955790480881</v>
      </c>
      <c r="AE162">
        <v>255.85411508966848</v>
      </c>
      <c r="AF162">
        <v>6.2905900331176579</v>
      </c>
      <c r="AG162">
        <v>50</v>
      </c>
      <c r="AH162">
        <v>214</v>
      </c>
      <c r="AI162">
        <v>264</v>
      </c>
      <c r="AJ162">
        <v>0.12262358739020776</v>
      </c>
      <c r="AK162" t="s">
        <v>419</v>
      </c>
      <c r="AL162">
        <v>271</v>
      </c>
      <c r="AM162">
        <v>20752.251341793588</v>
      </c>
      <c r="AN162">
        <v>65245</v>
      </c>
      <c r="AO162">
        <v>44492.748658206416</v>
      </c>
    </row>
    <row r="163" spans="1:41">
      <c r="A163" t="s">
        <v>16</v>
      </c>
      <c r="B163" t="s">
        <v>374</v>
      </c>
      <c r="C163">
        <v>41</v>
      </c>
      <c r="D163">
        <v>95</v>
      </c>
      <c r="E163">
        <v>120</v>
      </c>
      <c r="F163" t="s">
        <v>127</v>
      </c>
      <c r="G163" t="s">
        <v>422</v>
      </c>
      <c r="H163" t="s">
        <v>419</v>
      </c>
      <c r="I163" t="s">
        <v>419</v>
      </c>
      <c r="J163" t="s">
        <v>419</v>
      </c>
      <c r="L163" t="s">
        <v>419</v>
      </c>
      <c r="M163" t="s">
        <v>419</v>
      </c>
      <c r="N163" t="s">
        <v>419</v>
      </c>
      <c r="O163" t="s">
        <v>419</v>
      </c>
      <c r="P163">
        <v>17150</v>
      </c>
      <c r="Q163" t="s">
        <v>419</v>
      </c>
      <c r="S163" t="s">
        <v>419</v>
      </c>
      <c r="T163" t="s">
        <v>419</v>
      </c>
      <c r="W163">
        <v>83.885681373755773</v>
      </c>
      <c r="X163">
        <v>213.71555043591758</v>
      </c>
      <c r="Y163">
        <v>197.13135122832605</v>
      </c>
      <c r="Z163">
        <v>216.70467688220239</v>
      </c>
      <c r="AA163">
        <v>16.777136274751154</v>
      </c>
      <c r="AB163">
        <v>17.615993088488711</v>
      </c>
      <c r="AC163">
        <v>16.357707867882375</v>
      </c>
      <c r="AD163">
        <v>5.509891171566192</v>
      </c>
      <c r="AE163">
        <v>291.71245697723572</v>
      </c>
      <c r="AF163">
        <v>7.1722257574561183</v>
      </c>
      <c r="AG163">
        <v>64</v>
      </c>
      <c r="AH163">
        <v>237</v>
      </c>
      <c r="AI163">
        <v>301</v>
      </c>
      <c r="AJ163">
        <v>0.13980946895625962</v>
      </c>
      <c r="AK163">
        <v>0.28007555526607175</v>
      </c>
      <c r="AL163">
        <v>306.5</v>
      </c>
      <c r="AM163">
        <v>21994.306162308676</v>
      </c>
      <c r="AN163">
        <v>66552.5</v>
      </c>
      <c r="AO163">
        <v>44558.193837691324</v>
      </c>
    </row>
    <row r="164" spans="1:41">
      <c r="B164" t="s">
        <v>374</v>
      </c>
      <c r="D164">
        <v>31</v>
      </c>
      <c r="E164">
        <v>122</v>
      </c>
      <c r="F164" t="s">
        <v>188</v>
      </c>
      <c r="G164" t="s">
        <v>419</v>
      </c>
      <c r="H164" t="s">
        <v>419</v>
      </c>
      <c r="I164" t="s">
        <v>419</v>
      </c>
      <c r="J164" t="s">
        <v>485</v>
      </c>
      <c r="L164">
        <v>1500</v>
      </c>
      <c r="M164">
        <v>1500</v>
      </c>
      <c r="N164" t="s">
        <v>419</v>
      </c>
      <c r="O164" t="s">
        <v>419</v>
      </c>
      <c r="P164">
        <v>26450</v>
      </c>
      <c r="Q164">
        <v>4950</v>
      </c>
      <c r="S164" t="s">
        <v>419</v>
      </c>
      <c r="T164" t="s">
        <v>419</v>
      </c>
      <c r="W164">
        <v>83.885681373755773</v>
      </c>
      <c r="X164">
        <v>213.71555043591758</v>
      </c>
      <c r="Y164">
        <v>197.13135122832605</v>
      </c>
      <c r="Z164">
        <v>216.70467688220239</v>
      </c>
      <c r="AA164">
        <v>16.777136274751154</v>
      </c>
      <c r="AB164">
        <v>17.615993088488711</v>
      </c>
      <c r="AC164">
        <v>16.357707867882375</v>
      </c>
      <c r="AD164">
        <v>5.509891171566192</v>
      </c>
      <c r="AE164">
        <v>291.71245697723572</v>
      </c>
      <c r="AF164">
        <v>7.1722257574561183</v>
      </c>
      <c r="AG164">
        <v>32</v>
      </c>
      <c r="AH164">
        <v>269</v>
      </c>
      <c r="AI164">
        <v>301</v>
      </c>
      <c r="AJ164">
        <v>0.13980946895625962</v>
      </c>
      <c r="AK164" t="s">
        <v>419</v>
      </c>
      <c r="AL164">
        <v>306.5</v>
      </c>
      <c r="AM164">
        <v>35547.343544671865</v>
      </c>
      <c r="AN164">
        <v>80138.75</v>
      </c>
      <c r="AO164">
        <v>44591.406455328135</v>
      </c>
    </row>
    <row r="165" spans="1:41">
      <c r="B165" t="s">
        <v>374</v>
      </c>
      <c r="D165">
        <v>81</v>
      </c>
      <c r="E165">
        <v>95</v>
      </c>
      <c r="F165" t="s">
        <v>172</v>
      </c>
      <c r="G165" t="s">
        <v>419</v>
      </c>
      <c r="H165" t="s">
        <v>470</v>
      </c>
      <c r="I165" t="s">
        <v>419</v>
      </c>
      <c r="J165" t="s">
        <v>419</v>
      </c>
      <c r="L165">
        <v>1500</v>
      </c>
      <c r="M165" t="s">
        <v>419</v>
      </c>
      <c r="N165" t="s">
        <v>419</v>
      </c>
      <c r="O165">
        <v>400</v>
      </c>
      <c r="P165">
        <v>13950</v>
      </c>
      <c r="Q165" t="s">
        <v>419</v>
      </c>
      <c r="S165" t="s">
        <v>419</v>
      </c>
      <c r="T165">
        <v>900</v>
      </c>
      <c r="W165">
        <v>57.688824067665927</v>
      </c>
      <c r="X165">
        <v>146.97381707719248</v>
      </c>
      <c r="Y165">
        <v>135.56873655901492</v>
      </c>
      <c r="Z165">
        <v>149.02946217480365</v>
      </c>
      <c r="AA165">
        <v>11.537764813533185</v>
      </c>
      <c r="AB165">
        <v>12.114653054209844</v>
      </c>
      <c r="AC165">
        <v>11.249320693194854</v>
      </c>
      <c r="AD165">
        <v>3.7891942608445235</v>
      </c>
      <c r="AE165">
        <v>200.61288569530825</v>
      </c>
      <c r="AF165">
        <v>4.9323944577854366</v>
      </c>
      <c r="AG165">
        <v>64</v>
      </c>
      <c r="AH165">
        <v>143</v>
      </c>
      <c r="AI165">
        <v>207</v>
      </c>
      <c r="AJ165">
        <v>9.6148040112776542E-2</v>
      </c>
      <c r="AK165" t="s">
        <v>419</v>
      </c>
      <c r="AL165">
        <v>207</v>
      </c>
      <c r="AM165">
        <v>15591.365124443189</v>
      </c>
      <c r="AN165">
        <v>60203</v>
      </c>
      <c r="AO165">
        <v>44611.634875556811</v>
      </c>
    </row>
    <row r="166" spans="1:41">
      <c r="B166" t="s">
        <v>308</v>
      </c>
      <c r="E166">
        <v>290</v>
      </c>
      <c r="F166" t="s">
        <v>344</v>
      </c>
      <c r="G166" t="s">
        <v>419</v>
      </c>
      <c r="H166" t="s">
        <v>419</v>
      </c>
      <c r="I166" t="s">
        <v>419</v>
      </c>
      <c r="J166" t="s">
        <v>419</v>
      </c>
      <c r="L166" t="s">
        <v>419</v>
      </c>
      <c r="M166" t="s">
        <v>419</v>
      </c>
      <c r="N166" t="s">
        <v>419</v>
      </c>
      <c r="O166">
        <v>250</v>
      </c>
      <c r="P166">
        <v>14700</v>
      </c>
      <c r="Q166" t="s">
        <v>419</v>
      </c>
      <c r="S166" t="s">
        <v>419</v>
      </c>
      <c r="T166" t="s">
        <v>419</v>
      </c>
      <c r="W166">
        <v>53.229784526203822</v>
      </c>
      <c r="X166">
        <v>135.61352203740947</v>
      </c>
      <c r="Y166">
        <v>125.08999363657897</v>
      </c>
      <c r="Z166">
        <v>137.5102766926932</v>
      </c>
      <c r="AA166">
        <v>10.645956905240764</v>
      </c>
      <c r="AB166">
        <v>11.178254750502802</v>
      </c>
      <c r="AC166">
        <v>10.379807982609746</v>
      </c>
      <c r="AD166">
        <v>3.4963096802961542</v>
      </c>
      <c r="AE166">
        <v>185.10657568987378</v>
      </c>
      <c r="AF166">
        <v>4.5511465769904262</v>
      </c>
      <c r="AG166">
        <v>40</v>
      </c>
      <c r="AH166">
        <v>151</v>
      </c>
      <c r="AI166">
        <v>191</v>
      </c>
      <c r="AJ166">
        <v>8.8716307543673031E-2</v>
      </c>
      <c r="AK166" t="s">
        <v>419</v>
      </c>
      <c r="AL166">
        <v>191</v>
      </c>
      <c r="AN166">
        <v>45575</v>
      </c>
      <c r="AO166">
        <v>45575</v>
      </c>
    </row>
    <row r="167" spans="1:41">
      <c r="A167" t="s">
        <v>36</v>
      </c>
      <c r="B167" t="s">
        <v>374</v>
      </c>
      <c r="C167">
        <v>83</v>
      </c>
      <c r="D167">
        <v>78</v>
      </c>
      <c r="E167">
        <v>247</v>
      </c>
      <c r="F167" t="s">
        <v>194</v>
      </c>
      <c r="G167" t="s">
        <v>419</v>
      </c>
      <c r="H167" t="s">
        <v>419</v>
      </c>
      <c r="I167" t="s">
        <v>419</v>
      </c>
      <c r="J167" t="s">
        <v>485</v>
      </c>
      <c r="L167" t="s">
        <v>419</v>
      </c>
      <c r="M167" t="s">
        <v>419</v>
      </c>
      <c r="N167" t="s">
        <v>419</v>
      </c>
      <c r="O167" t="s">
        <v>419</v>
      </c>
      <c r="P167">
        <v>18455</v>
      </c>
      <c r="Q167" t="s">
        <v>419</v>
      </c>
      <c r="S167" t="s">
        <v>419</v>
      </c>
      <c r="T167" t="s">
        <v>419</v>
      </c>
      <c r="W167">
        <v>85.279131230462681</v>
      </c>
      <c r="X167">
        <v>217.26564263584976</v>
      </c>
      <c r="Y167">
        <v>200.40595839158729</v>
      </c>
      <c r="Z167">
        <v>220.3044223453619</v>
      </c>
      <c r="AA167">
        <v>17.055826246092536</v>
      </c>
      <c r="AB167">
        <v>17.908617558397161</v>
      </c>
      <c r="AC167">
        <v>16.62943058994022</v>
      </c>
      <c r="AD167">
        <v>5.6014176029875564</v>
      </c>
      <c r="AE167">
        <v>296.55817885393395</v>
      </c>
      <c r="AF167">
        <v>7.291365720204559</v>
      </c>
      <c r="AG167">
        <v>38</v>
      </c>
      <c r="AH167">
        <v>268</v>
      </c>
      <c r="AI167">
        <v>306</v>
      </c>
      <c r="AJ167">
        <v>0.14213188538410446</v>
      </c>
      <c r="AK167" t="s">
        <v>419</v>
      </c>
      <c r="AL167">
        <v>309</v>
      </c>
      <c r="AM167">
        <v>28932.047115328525</v>
      </c>
      <c r="AN167">
        <v>74575</v>
      </c>
      <c r="AO167">
        <v>45642.952884671475</v>
      </c>
    </row>
    <row r="168" spans="1:41">
      <c r="A168" t="s">
        <v>19</v>
      </c>
      <c r="B168" t="s">
        <v>374</v>
      </c>
      <c r="C168">
        <v>58</v>
      </c>
      <c r="D168">
        <v>90</v>
      </c>
      <c r="E168">
        <v>294</v>
      </c>
      <c r="F168" t="s">
        <v>161</v>
      </c>
      <c r="G168" t="s">
        <v>422</v>
      </c>
      <c r="H168" t="s">
        <v>419</v>
      </c>
      <c r="I168" t="s">
        <v>419</v>
      </c>
      <c r="J168" t="s">
        <v>419</v>
      </c>
      <c r="L168" t="s">
        <v>419</v>
      </c>
      <c r="M168" t="s">
        <v>419</v>
      </c>
      <c r="N168" t="s">
        <v>419</v>
      </c>
      <c r="O168" t="s">
        <v>419</v>
      </c>
      <c r="P168">
        <v>23820</v>
      </c>
      <c r="Q168" t="s">
        <v>419</v>
      </c>
      <c r="S168" t="s">
        <v>419</v>
      </c>
      <c r="T168" t="s">
        <v>419</v>
      </c>
      <c r="W168">
        <v>108.13170888045593</v>
      </c>
      <c r="X168">
        <v>275.48715471473758</v>
      </c>
      <c r="Y168">
        <v>254.10951586907149</v>
      </c>
      <c r="Z168">
        <v>279.34024794117784</v>
      </c>
      <c r="AA168">
        <v>21.626341776091191</v>
      </c>
      <c r="AB168">
        <v>22.707658864895748</v>
      </c>
      <c r="AC168">
        <v>21.085683231688908</v>
      </c>
      <c r="AD168">
        <v>7.1024510782979471</v>
      </c>
      <c r="AE168">
        <v>376.02801763178553</v>
      </c>
      <c r="AF168">
        <v>9.2452611092789834</v>
      </c>
      <c r="AG168">
        <v>40</v>
      </c>
      <c r="AH168">
        <v>348</v>
      </c>
      <c r="AI168">
        <v>388</v>
      </c>
      <c r="AJ168">
        <v>0.1802195148007599</v>
      </c>
      <c r="AK168">
        <v>0.36102762605726196</v>
      </c>
      <c r="AL168">
        <v>402.5</v>
      </c>
      <c r="AM168">
        <v>30856.698636564448</v>
      </c>
      <c r="AN168">
        <v>77525</v>
      </c>
      <c r="AO168">
        <v>46668.301363435552</v>
      </c>
    </row>
    <row r="169" spans="1:41">
      <c r="B169" t="s">
        <v>374</v>
      </c>
      <c r="D169">
        <v>78</v>
      </c>
      <c r="E169">
        <v>231</v>
      </c>
      <c r="F169" t="s">
        <v>196</v>
      </c>
      <c r="G169" t="s">
        <v>419</v>
      </c>
      <c r="H169" t="s">
        <v>470</v>
      </c>
      <c r="I169" t="s">
        <v>419</v>
      </c>
      <c r="J169" t="s">
        <v>419</v>
      </c>
      <c r="L169" t="s">
        <v>419</v>
      </c>
      <c r="M169" t="s">
        <v>419</v>
      </c>
      <c r="N169">
        <v>18600</v>
      </c>
      <c r="O169">
        <v>300</v>
      </c>
      <c r="P169">
        <v>6350</v>
      </c>
      <c r="Q169" t="s">
        <v>419</v>
      </c>
      <c r="S169" t="s">
        <v>419</v>
      </c>
      <c r="T169" t="s">
        <v>419</v>
      </c>
      <c r="W169">
        <v>51.836334669496921</v>
      </c>
      <c r="X169">
        <v>132.06342983747729</v>
      </c>
      <c r="Y169">
        <v>121.81538647331776</v>
      </c>
      <c r="Z169">
        <v>133.91053122953369</v>
      </c>
      <c r="AA169">
        <v>10.367266933899383</v>
      </c>
      <c r="AB169">
        <v>10.885630280594352</v>
      </c>
      <c r="AC169">
        <v>10.108085260551899</v>
      </c>
      <c r="AD169">
        <v>3.4047832488747889</v>
      </c>
      <c r="AE169">
        <v>180.26085381317552</v>
      </c>
      <c r="AF169">
        <v>4.4320066142419865</v>
      </c>
      <c r="AG169">
        <v>59</v>
      </c>
      <c r="AH169">
        <v>127</v>
      </c>
      <c r="AI169">
        <v>186</v>
      </c>
      <c r="AJ169">
        <v>8.6393891115828195E-2</v>
      </c>
      <c r="AK169" t="s">
        <v>419</v>
      </c>
      <c r="AL169">
        <v>270</v>
      </c>
      <c r="AM169">
        <v>31618.401187748699</v>
      </c>
      <c r="AN169">
        <v>78315</v>
      </c>
      <c r="AO169">
        <v>46696.598812251301</v>
      </c>
    </row>
    <row r="170" spans="1:41">
      <c r="B170" t="s">
        <v>374</v>
      </c>
      <c r="D170">
        <v>82</v>
      </c>
      <c r="E170">
        <v>68</v>
      </c>
      <c r="F170" t="s">
        <v>212</v>
      </c>
      <c r="G170" t="s">
        <v>419</v>
      </c>
      <c r="H170" t="s">
        <v>419</v>
      </c>
      <c r="I170" t="s">
        <v>419</v>
      </c>
      <c r="J170" t="s">
        <v>419</v>
      </c>
      <c r="L170">
        <v>1500</v>
      </c>
      <c r="M170" t="s">
        <v>419</v>
      </c>
      <c r="N170">
        <v>150</v>
      </c>
      <c r="O170">
        <v>400</v>
      </c>
      <c r="P170">
        <v>21350</v>
      </c>
      <c r="Q170" t="s">
        <v>419</v>
      </c>
      <c r="S170" t="s">
        <v>419</v>
      </c>
      <c r="T170" t="s">
        <v>419</v>
      </c>
      <c r="W170">
        <v>86.115201144486804</v>
      </c>
      <c r="X170">
        <v>219.39569795580906</v>
      </c>
      <c r="Y170">
        <v>202.37072268954398</v>
      </c>
      <c r="Z170">
        <v>222.46426962325759</v>
      </c>
      <c r="AA170">
        <v>17.223040228897361</v>
      </c>
      <c r="AB170">
        <v>18.084192240342229</v>
      </c>
      <c r="AC170">
        <v>16.792464223174928</v>
      </c>
      <c r="AD170">
        <v>5.6563334618403749</v>
      </c>
      <c r="AE170">
        <v>299.46561197995288</v>
      </c>
      <c r="AF170">
        <v>7.3628496978536226</v>
      </c>
      <c r="AG170">
        <v>85</v>
      </c>
      <c r="AH170">
        <v>224</v>
      </c>
      <c r="AI170">
        <v>309</v>
      </c>
      <c r="AJ170">
        <v>0.14352533524081135</v>
      </c>
      <c r="AK170" t="s">
        <v>419</v>
      </c>
      <c r="AL170">
        <v>321.5</v>
      </c>
      <c r="AM170">
        <v>41616.670777611158</v>
      </c>
      <c r="AN170">
        <v>88673.5</v>
      </c>
      <c r="AO170">
        <v>47056.829222388842</v>
      </c>
    </row>
    <row r="171" spans="1:41">
      <c r="A171" t="s">
        <v>26</v>
      </c>
      <c r="B171" t="s">
        <v>374</v>
      </c>
      <c r="C171">
        <v>59</v>
      </c>
      <c r="D171">
        <v>52</v>
      </c>
      <c r="E171">
        <v>48</v>
      </c>
      <c r="F171" t="s">
        <v>163</v>
      </c>
      <c r="G171" t="s">
        <v>422</v>
      </c>
      <c r="H171" t="s">
        <v>419</v>
      </c>
      <c r="I171" t="s">
        <v>419</v>
      </c>
      <c r="J171" t="s">
        <v>419</v>
      </c>
      <c r="L171" t="s">
        <v>419</v>
      </c>
      <c r="M171" t="s">
        <v>419</v>
      </c>
      <c r="N171" t="s">
        <v>419</v>
      </c>
      <c r="O171" t="s">
        <v>419</v>
      </c>
      <c r="P171">
        <v>20940</v>
      </c>
      <c r="Q171" t="s">
        <v>419</v>
      </c>
      <c r="S171" t="s">
        <v>419</v>
      </c>
      <c r="T171" t="s">
        <v>419</v>
      </c>
      <c r="W171">
        <v>107.01694899509043</v>
      </c>
      <c r="X171">
        <v>272.64708095479187</v>
      </c>
      <c r="Y171">
        <v>251.48983013846248</v>
      </c>
      <c r="Z171">
        <v>276.46045157065026</v>
      </c>
      <c r="AA171">
        <v>21.403389799018083</v>
      </c>
      <c r="AB171">
        <v>22.473559288968989</v>
      </c>
      <c r="AC171">
        <v>20.868305054042629</v>
      </c>
      <c r="AD171">
        <v>7.0292299331608561</v>
      </c>
      <c r="AE171">
        <v>372.15144013042692</v>
      </c>
      <c r="AF171">
        <v>9.1499491390802312</v>
      </c>
      <c r="AG171">
        <v>73</v>
      </c>
      <c r="AH171">
        <v>311</v>
      </c>
      <c r="AI171">
        <v>384</v>
      </c>
      <c r="AJ171">
        <v>0.17836158165848404</v>
      </c>
      <c r="AK171">
        <v>0.35730569176801186</v>
      </c>
      <c r="AL171">
        <v>394.5</v>
      </c>
      <c r="AM171">
        <v>28845.120948746844</v>
      </c>
      <c r="AN171">
        <v>76070</v>
      </c>
      <c r="AO171">
        <v>47224.879051253156</v>
      </c>
    </row>
    <row r="172" spans="1:41">
      <c r="B172" t="s">
        <v>374</v>
      </c>
      <c r="D172">
        <v>28</v>
      </c>
      <c r="E172">
        <v>182</v>
      </c>
      <c r="F172" t="s">
        <v>74</v>
      </c>
      <c r="G172" t="s">
        <v>419</v>
      </c>
      <c r="H172" t="s">
        <v>419</v>
      </c>
      <c r="I172" t="s">
        <v>419</v>
      </c>
      <c r="J172" t="s">
        <v>485</v>
      </c>
      <c r="L172">
        <v>1500</v>
      </c>
      <c r="M172" t="s">
        <v>419</v>
      </c>
      <c r="N172" t="s">
        <v>419</v>
      </c>
      <c r="O172">
        <v>400</v>
      </c>
      <c r="P172">
        <v>21600</v>
      </c>
      <c r="Q172" t="s">
        <v>419</v>
      </c>
      <c r="S172" t="s">
        <v>419</v>
      </c>
      <c r="T172" t="s">
        <v>419</v>
      </c>
      <c r="W172">
        <v>67.721663035955658</v>
      </c>
      <c r="X172">
        <v>172.53448091670424</v>
      </c>
      <c r="Y172">
        <v>159.14590813449578</v>
      </c>
      <c r="Z172">
        <v>174.94762950955209</v>
      </c>
      <c r="AA172">
        <v>13.544332607191132</v>
      </c>
      <c r="AB172">
        <v>14.221549237550686</v>
      </c>
      <c r="AC172">
        <v>13.205724292011352</v>
      </c>
      <c r="AD172">
        <v>4.4481845670783544</v>
      </c>
      <c r="AE172">
        <v>235.5020832075358</v>
      </c>
      <c r="AF172">
        <v>5.7902021895742086</v>
      </c>
      <c r="AG172">
        <v>26</v>
      </c>
      <c r="AH172">
        <v>217</v>
      </c>
      <c r="AI172">
        <v>243</v>
      </c>
      <c r="AJ172">
        <v>0.11286943839325943</v>
      </c>
      <c r="AK172" t="s">
        <v>419</v>
      </c>
      <c r="AL172">
        <v>250.5</v>
      </c>
      <c r="AM172">
        <v>25328.366524623238</v>
      </c>
      <c r="AN172">
        <v>72675.600000000006</v>
      </c>
      <c r="AO172">
        <v>47347.233475376765</v>
      </c>
    </row>
    <row r="173" spans="1:41">
      <c r="A173" t="s">
        <v>27</v>
      </c>
      <c r="B173" t="s">
        <v>374</v>
      </c>
      <c r="C173">
        <v>61</v>
      </c>
      <c r="D173">
        <v>79</v>
      </c>
      <c r="E173">
        <v>142</v>
      </c>
      <c r="F173" t="s">
        <v>165</v>
      </c>
      <c r="G173" t="s">
        <v>422</v>
      </c>
      <c r="H173" t="s">
        <v>419</v>
      </c>
      <c r="I173" t="s">
        <v>419</v>
      </c>
      <c r="J173" t="s">
        <v>419</v>
      </c>
      <c r="L173">
        <v>10310</v>
      </c>
      <c r="M173">
        <v>3500</v>
      </c>
      <c r="N173" t="s">
        <v>419</v>
      </c>
      <c r="O173">
        <v>900</v>
      </c>
      <c r="P173">
        <v>23350</v>
      </c>
      <c r="Q173" t="s">
        <v>419</v>
      </c>
      <c r="S173" t="s">
        <v>419</v>
      </c>
      <c r="T173" t="s">
        <v>419</v>
      </c>
      <c r="W173">
        <v>106.45956905240764</v>
      </c>
      <c r="X173">
        <v>271.22704407481893</v>
      </c>
      <c r="Y173">
        <v>250.17998727315793</v>
      </c>
      <c r="Z173">
        <v>275.02055338538639</v>
      </c>
      <c r="AA173">
        <v>21.291913810481528</v>
      </c>
      <c r="AB173">
        <v>22.356509501005604</v>
      </c>
      <c r="AC173">
        <v>20.759615965219492</v>
      </c>
      <c r="AD173">
        <v>6.9926193605923084</v>
      </c>
      <c r="AE173">
        <v>370.21315137974756</v>
      </c>
      <c r="AF173">
        <v>9.1022931539808525</v>
      </c>
      <c r="AG173">
        <v>81</v>
      </c>
      <c r="AH173">
        <v>301</v>
      </c>
      <c r="AI173">
        <v>382</v>
      </c>
      <c r="AJ173">
        <v>0.17743261508734606</v>
      </c>
      <c r="AK173">
        <v>0.35544472462338678</v>
      </c>
      <c r="AL173">
        <v>392</v>
      </c>
      <c r="AM173">
        <v>35111.278525408801</v>
      </c>
      <c r="AN173">
        <v>83055.75</v>
      </c>
      <c r="AO173">
        <v>47944.471474591199</v>
      </c>
    </row>
    <row r="174" spans="1:41">
      <c r="B174" t="s">
        <v>374</v>
      </c>
      <c r="D174">
        <v>60</v>
      </c>
      <c r="E174">
        <v>219</v>
      </c>
      <c r="F174" t="s">
        <v>85</v>
      </c>
      <c r="G174" t="s">
        <v>419</v>
      </c>
      <c r="H174" t="s">
        <v>419</v>
      </c>
      <c r="I174" t="s">
        <v>471</v>
      </c>
      <c r="J174" t="s">
        <v>419</v>
      </c>
      <c r="L174">
        <v>2800</v>
      </c>
      <c r="M174" t="s">
        <v>419</v>
      </c>
      <c r="N174" t="s">
        <v>419</v>
      </c>
      <c r="O174">
        <v>350</v>
      </c>
      <c r="P174">
        <v>27250</v>
      </c>
      <c r="Q174" t="s">
        <v>419</v>
      </c>
      <c r="S174" t="s">
        <v>419</v>
      </c>
      <c r="T174">
        <v>100</v>
      </c>
      <c r="W174">
        <v>98.377559883507601</v>
      </c>
      <c r="X174">
        <v>250.63650931521227</v>
      </c>
      <c r="Y174">
        <v>231.18726572624283</v>
      </c>
      <c r="Z174">
        <v>254.14202969906128</v>
      </c>
      <c r="AA174">
        <v>19.675511976701518</v>
      </c>
      <c r="AB174">
        <v>20.659287575536595</v>
      </c>
      <c r="AC174">
        <v>19.183624177283981</v>
      </c>
      <c r="AD174">
        <v>6.4617660583483909</v>
      </c>
      <c r="AE174">
        <v>342.10796449489766</v>
      </c>
      <c r="AF174">
        <v>8.4112813700398981</v>
      </c>
      <c r="AG174">
        <v>67</v>
      </c>
      <c r="AH174">
        <v>286</v>
      </c>
      <c r="AI174">
        <v>353</v>
      </c>
      <c r="AJ174">
        <v>0.16396259980584599</v>
      </c>
      <c r="AK174" t="s">
        <v>419</v>
      </c>
      <c r="AL174">
        <v>366.5</v>
      </c>
      <c r="AM174">
        <v>29528.464862322482</v>
      </c>
      <c r="AN174">
        <v>77857</v>
      </c>
      <c r="AO174">
        <v>48328.535137677522</v>
      </c>
    </row>
    <row r="175" spans="1:41">
      <c r="A175" t="s">
        <v>7</v>
      </c>
      <c r="B175" t="s">
        <v>374</v>
      </c>
      <c r="C175">
        <v>28</v>
      </c>
      <c r="D175">
        <v>57</v>
      </c>
      <c r="E175">
        <v>94</v>
      </c>
      <c r="F175" t="s">
        <v>103</v>
      </c>
      <c r="G175" t="s">
        <v>422</v>
      </c>
      <c r="H175" t="s">
        <v>419</v>
      </c>
      <c r="I175" t="s">
        <v>419</v>
      </c>
      <c r="J175" t="s">
        <v>485</v>
      </c>
      <c r="L175">
        <v>1100</v>
      </c>
      <c r="M175" t="s">
        <v>419</v>
      </c>
      <c r="N175" t="s">
        <v>419</v>
      </c>
      <c r="O175" t="s">
        <v>419</v>
      </c>
      <c r="P175">
        <v>25445</v>
      </c>
      <c r="Q175">
        <v>3500</v>
      </c>
      <c r="S175" t="s">
        <v>419</v>
      </c>
      <c r="T175" t="s">
        <v>419</v>
      </c>
      <c r="W175">
        <v>117.3284779347215</v>
      </c>
      <c r="X175">
        <v>298.91776323428996</v>
      </c>
      <c r="Y175">
        <v>275.72192314659554</v>
      </c>
      <c r="Z175">
        <v>303.09856799803055</v>
      </c>
      <c r="AA175">
        <v>23.465695586944303</v>
      </c>
      <c r="AB175">
        <v>24.638980366291516</v>
      </c>
      <c r="AC175">
        <v>22.879053197270693</v>
      </c>
      <c r="AD175">
        <v>7.7065255256789582</v>
      </c>
      <c r="AE175">
        <v>408.00978201799398</v>
      </c>
      <c r="AF175">
        <v>10.031584863418688</v>
      </c>
      <c r="AG175">
        <v>53</v>
      </c>
      <c r="AH175">
        <v>368</v>
      </c>
      <c r="AI175">
        <v>421</v>
      </c>
      <c r="AJ175">
        <v>0.19554746322453584</v>
      </c>
      <c r="AK175">
        <v>0.39173358394357544</v>
      </c>
      <c r="AL175">
        <v>426</v>
      </c>
      <c r="AM175">
        <v>37193.919880015448</v>
      </c>
      <c r="AN175">
        <v>86015</v>
      </c>
      <c r="AO175">
        <v>48821.080119984552</v>
      </c>
    </row>
    <row r="176" spans="1:41">
      <c r="B176" t="s">
        <v>374</v>
      </c>
      <c r="D176">
        <v>32</v>
      </c>
      <c r="E176">
        <v>80</v>
      </c>
      <c r="F176" t="s">
        <v>262</v>
      </c>
      <c r="G176" t="s">
        <v>419</v>
      </c>
      <c r="H176" t="s">
        <v>419</v>
      </c>
      <c r="I176" t="s">
        <v>419</v>
      </c>
      <c r="J176" t="s">
        <v>485</v>
      </c>
      <c r="L176">
        <v>1500</v>
      </c>
      <c r="M176" t="s">
        <v>419</v>
      </c>
      <c r="N176" t="s">
        <v>419</v>
      </c>
      <c r="O176">
        <v>281</v>
      </c>
      <c r="P176">
        <v>18250</v>
      </c>
      <c r="Q176" t="s">
        <v>419</v>
      </c>
      <c r="S176" t="s">
        <v>419</v>
      </c>
      <c r="T176">
        <v>2100</v>
      </c>
      <c r="W176">
        <v>68.000353007297036</v>
      </c>
      <c r="X176">
        <v>173.24449935669065</v>
      </c>
      <c r="Y176">
        <v>159.80082956714804</v>
      </c>
      <c r="Z176">
        <v>175.66757860218399</v>
      </c>
      <c r="AA176">
        <v>13.600070601459405</v>
      </c>
      <c r="AB176">
        <v>14.280074131532377</v>
      </c>
      <c r="AC176">
        <v>13.260068836422922</v>
      </c>
      <c r="AD176">
        <v>4.4664898533626269</v>
      </c>
      <c r="AE176">
        <v>236.47122758287543</v>
      </c>
      <c r="AF176">
        <v>5.8140301821238962</v>
      </c>
      <c r="AG176">
        <v>57</v>
      </c>
      <c r="AH176">
        <v>187</v>
      </c>
      <c r="AI176">
        <v>244</v>
      </c>
      <c r="AJ176">
        <v>0.11333392167882839</v>
      </c>
      <c r="AK176" t="s">
        <v>419</v>
      </c>
      <c r="AL176">
        <v>249.5</v>
      </c>
      <c r="AM176">
        <v>20469.129690819434</v>
      </c>
      <c r="AN176">
        <v>69478.25</v>
      </c>
      <c r="AO176">
        <v>49009.120309180566</v>
      </c>
    </row>
    <row r="177" spans="1:41">
      <c r="B177" t="s">
        <v>374</v>
      </c>
      <c r="D177">
        <v>42</v>
      </c>
      <c r="E177">
        <v>215</v>
      </c>
      <c r="F177" t="s">
        <v>265</v>
      </c>
      <c r="G177" t="s">
        <v>422</v>
      </c>
      <c r="H177" t="s">
        <v>419</v>
      </c>
      <c r="I177" t="s">
        <v>419</v>
      </c>
      <c r="J177" t="s">
        <v>419</v>
      </c>
      <c r="L177">
        <v>1935</v>
      </c>
      <c r="M177" t="s">
        <v>419</v>
      </c>
      <c r="N177" t="s">
        <v>419</v>
      </c>
      <c r="O177">
        <v>400</v>
      </c>
      <c r="P177">
        <v>20790</v>
      </c>
      <c r="Q177" t="s">
        <v>419</v>
      </c>
      <c r="S177" t="s">
        <v>419</v>
      </c>
      <c r="T177" t="s">
        <v>419</v>
      </c>
      <c r="W177">
        <v>99.492319768873116</v>
      </c>
      <c r="X177">
        <v>253.476583075158</v>
      </c>
      <c r="Y177">
        <v>233.80695145685183</v>
      </c>
      <c r="Z177">
        <v>257.02182606958888</v>
      </c>
      <c r="AA177">
        <v>19.898463953774623</v>
      </c>
      <c r="AB177">
        <v>20.893387151463354</v>
      </c>
      <c r="AC177">
        <v>19.401002354930256</v>
      </c>
      <c r="AD177">
        <v>6.5349872034854819</v>
      </c>
      <c r="AE177">
        <v>345.98454199625621</v>
      </c>
      <c r="AF177">
        <v>8.5065933402386502</v>
      </c>
      <c r="AG177">
        <v>90</v>
      </c>
      <c r="AH177">
        <v>267</v>
      </c>
      <c r="AI177">
        <v>357</v>
      </c>
      <c r="AJ177">
        <v>0.16582053294812185</v>
      </c>
      <c r="AK177">
        <v>0.33218263531557352</v>
      </c>
      <c r="AL177">
        <v>363</v>
      </c>
      <c r="AM177">
        <v>27823.700851289683</v>
      </c>
      <c r="AN177">
        <v>76868.13</v>
      </c>
      <c r="AO177">
        <v>49044.429148710318</v>
      </c>
    </row>
    <row r="178" spans="1:41">
      <c r="A178" t="s">
        <v>39</v>
      </c>
      <c r="B178" t="s">
        <v>374</v>
      </c>
      <c r="C178">
        <v>90</v>
      </c>
      <c r="D178">
        <v>45</v>
      </c>
      <c r="E178">
        <v>124</v>
      </c>
      <c r="F178" t="s">
        <v>200</v>
      </c>
      <c r="G178" t="s">
        <v>419</v>
      </c>
      <c r="H178" t="s">
        <v>419</v>
      </c>
      <c r="I178" t="s">
        <v>419</v>
      </c>
      <c r="J178" t="s">
        <v>419</v>
      </c>
      <c r="L178" t="s">
        <v>419</v>
      </c>
      <c r="M178" t="s">
        <v>419</v>
      </c>
      <c r="N178" t="s">
        <v>419</v>
      </c>
      <c r="O178" t="s">
        <v>419</v>
      </c>
      <c r="P178">
        <v>21165</v>
      </c>
      <c r="Q178" t="s">
        <v>419</v>
      </c>
      <c r="S178" t="s">
        <v>419</v>
      </c>
      <c r="T178" t="s">
        <v>419</v>
      </c>
      <c r="W178">
        <v>99.492319768873116</v>
      </c>
      <c r="X178">
        <v>253.476583075158</v>
      </c>
      <c r="Y178">
        <v>233.80695145685183</v>
      </c>
      <c r="Z178">
        <v>257.02182606958888</v>
      </c>
      <c r="AA178">
        <v>19.898463953774623</v>
      </c>
      <c r="AB178">
        <v>20.893387151463354</v>
      </c>
      <c r="AC178">
        <v>19.401002354930256</v>
      </c>
      <c r="AD178">
        <v>6.5349872034854819</v>
      </c>
      <c r="AE178">
        <v>345.98454199625621</v>
      </c>
      <c r="AF178">
        <v>8.5065933402386502</v>
      </c>
      <c r="AG178">
        <v>44</v>
      </c>
      <c r="AH178">
        <v>313</v>
      </c>
      <c r="AI178">
        <v>357</v>
      </c>
      <c r="AJ178">
        <v>0.16582053294812185</v>
      </c>
      <c r="AK178" t="s">
        <v>419</v>
      </c>
      <c r="AL178">
        <v>366</v>
      </c>
      <c r="AM178">
        <v>28377.701865561114</v>
      </c>
      <c r="AN178">
        <v>78416.25</v>
      </c>
      <c r="AO178">
        <v>50038.548134438883</v>
      </c>
    </row>
    <row r="179" spans="1:41">
      <c r="A179" t="s">
        <v>21</v>
      </c>
      <c r="B179" t="s">
        <v>374</v>
      </c>
      <c r="C179">
        <v>50</v>
      </c>
      <c r="D179">
        <v>53</v>
      </c>
      <c r="E179">
        <v>176</v>
      </c>
      <c r="F179" t="s">
        <v>148</v>
      </c>
      <c r="G179" t="s">
        <v>419</v>
      </c>
      <c r="H179" t="s">
        <v>419</v>
      </c>
      <c r="I179" t="s">
        <v>419</v>
      </c>
      <c r="J179" t="s">
        <v>419</v>
      </c>
      <c r="L179">
        <v>8715</v>
      </c>
      <c r="M179">
        <v>3000</v>
      </c>
      <c r="N179" t="s">
        <v>419</v>
      </c>
      <c r="O179">
        <v>400</v>
      </c>
      <c r="P179">
        <v>27800</v>
      </c>
      <c r="Q179">
        <v>1575</v>
      </c>
      <c r="S179" t="s">
        <v>419</v>
      </c>
      <c r="T179" t="s">
        <v>419</v>
      </c>
      <c r="W179">
        <v>97.54148996948345</v>
      </c>
      <c r="X179">
        <v>248.50645399525297</v>
      </c>
      <c r="Y179">
        <v>229.22250142828608</v>
      </c>
      <c r="Z179">
        <v>251.98218242116556</v>
      </c>
      <c r="AA179">
        <v>19.508297993896687</v>
      </c>
      <c r="AB179">
        <v>20.483712893591523</v>
      </c>
      <c r="AC179">
        <v>19.02059054404927</v>
      </c>
      <c r="AD179">
        <v>6.4068501994955707</v>
      </c>
      <c r="AE179">
        <v>339.20053136887867</v>
      </c>
      <c r="AF179">
        <v>8.3397973923908335</v>
      </c>
      <c r="AG179">
        <v>36</v>
      </c>
      <c r="AH179">
        <v>314</v>
      </c>
      <c r="AI179">
        <v>350</v>
      </c>
      <c r="AJ179">
        <v>0.16256914994913907</v>
      </c>
      <c r="AK179" t="s">
        <v>419</v>
      </c>
      <c r="AL179">
        <v>362.5</v>
      </c>
      <c r="AM179">
        <v>37537.564980208219</v>
      </c>
      <c r="AN179">
        <v>87720</v>
      </c>
      <c r="AO179">
        <v>50182.435019791781</v>
      </c>
    </row>
    <row r="180" spans="1:41">
      <c r="A180" t="s">
        <v>60</v>
      </c>
      <c r="B180" t="s">
        <v>374</v>
      </c>
      <c r="C180">
        <v>143</v>
      </c>
      <c r="D180">
        <v>64</v>
      </c>
      <c r="E180">
        <v>133</v>
      </c>
      <c r="F180" t="s">
        <v>251</v>
      </c>
      <c r="G180" t="s">
        <v>419</v>
      </c>
      <c r="H180" t="s">
        <v>470</v>
      </c>
      <c r="I180" t="s">
        <v>419</v>
      </c>
      <c r="J180" t="s">
        <v>419</v>
      </c>
      <c r="L180">
        <v>90</v>
      </c>
      <c r="M180" t="s">
        <v>419</v>
      </c>
      <c r="N180" t="s">
        <v>419</v>
      </c>
      <c r="O180">
        <v>281</v>
      </c>
      <c r="P180">
        <v>27650</v>
      </c>
      <c r="Q180" t="s">
        <v>419</v>
      </c>
      <c r="S180" t="s">
        <v>419</v>
      </c>
      <c r="T180" t="s">
        <v>419</v>
      </c>
      <c r="W180">
        <v>102.27921948228693</v>
      </c>
      <c r="X180">
        <v>260.57676747502245</v>
      </c>
      <c r="Y180">
        <v>240.35616578337428</v>
      </c>
      <c r="Z180">
        <v>264.2213169959079</v>
      </c>
      <c r="AA180">
        <v>20.455843896457385</v>
      </c>
      <c r="AB180">
        <v>21.478636091280254</v>
      </c>
      <c r="AC180">
        <v>19.944447799045953</v>
      </c>
      <c r="AD180">
        <v>6.7180400663282134</v>
      </c>
      <c r="AE180">
        <v>355.67598574965285</v>
      </c>
      <c r="AF180">
        <v>8.7448732657355315</v>
      </c>
      <c r="AG180">
        <v>73</v>
      </c>
      <c r="AH180">
        <v>294</v>
      </c>
      <c r="AI180">
        <v>367</v>
      </c>
      <c r="AJ180">
        <v>0.17046536580381155</v>
      </c>
      <c r="AK180" t="s">
        <v>419</v>
      </c>
      <c r="AL180">
        <v>379</v>
      </c>
      <c r="AM180">
        <v>29928.366936099486</v>
      </c>
      <c r="AN180">
        <v>80194.63</v>
      </c>
      <c r="AO180">
        <v>50266.263063900522</v>
      </c>
    </row>
    <row r="181" spans="1:41">
      <c r="A181" t="s">
        <v>69</v>
      </c>
      <c r="B181" t="s">
        <v>374</v>
      </c>
      <c r="C181">
        <v>240</v>
      </c>
      <c r="D181">
        <v>89</v>
      </c>
      <c r="E181">
        <v>185</v>
      </c>
      <c r="F181" t="s">
        <v>270</v>
      </c>
      <c r="G181" t="s">
        <v>419</v>
      </c>
      <c r="H181" t="s">
        <v>419</v>
      </c>
      <c r="I181" t="s">
        <v>419</v>
      </c>
      <c r="J181" t="s">
        <v>419</v>
      </c>
      <c r="L181" t="s">
        <v>419</v>
      </c>
      <c r="M181" t="s">
        <v>419</v>
      </c>
      <c r="N181" t="s">
        <v>419</v>
      </c>
      <c r="O181" t="s">
        <v>419</v>
      </c>
      <c r="P181">
        <v>28400</v>
      </c>
      <c r="Q181" t="s">
        <v>419</v>
      </c>
      <c r="S181" t="s">
        <v>419</v>
      </c>
      <c r="T181" t="s">
        <v>419</v>
      </c>
      <c r="W181">
        <v>92.525070485338588</v>
      </c>
      <c r="X181">
        <v>235.7261220754971</v>
      </c>
      <c r="Y181">
        <v>217.43391564054568</v>
      </c>
      <c r="Z181">
        <v>239.02309875379134</v>
      </c>
      <c r="AA181">
        <v>18.505014097067718</v>
      </c>
      <c r="AB181">
        <v>19.430264801921101</v>
      </c>
      <c r="AC181">
        <v>18.042388744641023</v>
      </c>
      <c r="AD181">
        <v>6.0773550463786554</v>
      </c>
      <c r="AE181">
        <v>321.75593261276492</v>
      </c>
      <c r="AF181">
        <v>7.9108935264964488</v>
      </c>
      <c r="AG181">
        <v>40</v>
      </c>
      <c r="AH181">
        <v>292</v>
      </c>
      <c r="AI181">
        <v>332</v>
      </c>
      <c r="AJ181">
        <v>0.15420845080889764</v>
      </c>
      <c r="AK181" t="s">
        <v>419</v>
      </c>
      <c r="AL181">
        <v>336</v>
      </c>
      <c r="AM181">
        <v>32002.342820656042</v>
      </c>
      <c r="AN181">
        <v>82637.5</v>
      </c>
      <c r="AO181">
        <v>50635.157179343958</v>
      </c>
    </row>
    <row r="182" spans="1:41">
      <c r="A182" t="s">
        <v>15</v>
      </c>
      <c r="B182" t="s">
        <v>374</v>
      </c>
      <c r="C182">
        <v>39</v>
      </c>
      <c r="D182">
        <v>46</v>
      </c>
      <c r="E182">
        <v>229</v>
      </c>
      <c r="F182" t="s">
        <v>121</v>
      </c>
      <c r="G182" t="s">
        <v>419</v>
      </c>
      <c r="H182" t="s">
        <v>419</v>
      </c>
      <c r="I182" t="s">
        <v>419</v>
      </c>
      <c r="J182" t="s">
        <v>419</v>
      </c>
      <c r="L182">
        <v>1100</v>
      </c>
      <c r="M182" t="s">
        <v>419</v>
      </c>
      <c r="N182" t="s">
        <v>419</v>
      </c>
      <c r="O182">
        <v>300</v>
      </c>
      <c r="P182">
        <v>26400</v>
      </c>
      <c r="Q182" t="s">
        <v>419</v>
      </c>
      <c r="S182" t="s">
        <v>419</v>
      </c>
      <c r="T182" t="s">
        <v>419</v>
      </c>
      <c r="W182">
        <v>83.049611459731622</v>
      </c>
      <c r="X182">
        <v>211.58549511595825</v>
      </c>
      <c r="Y182">
        <v>195.16658693036931</v>
      </c>
      <c r="Z182">
        <v>214.5448296043067</v>
      </c>
      <c r="AA182">
        <v>16.609922291946326</v>
      </c>
      <c r="AB182">
        <v>17.440418406543639</v>
      </c>
      <c r="AC182">
        <v>16.194674234647668</v>
      </c>
      <c r="AD182">
        <v>5.4549753127133718</v>
      </c>
      <c r="AE182">
        <v>288.80502385121673</v>
      </c>
      <c r="AF182">
        <v>7.1007417798070538</v>
      </c>
      <c r="AG182">
        <v>28</v>
      </c>
      <c r="AH182">
        <v>270</v>
      </c>
      <c r="AI182">
        <v>298</v>
      </c>
      <c r="AJ182">
        <v>0.1384160190995527</v>
      </c>
      <c r="AK182" t="s">
        <v>419</v>
      </c>
      <c r="AL182">
        <v>316</v>
      </c>
      <c r="AM182">
        <v>30637.679542903443</v>
      </c>
      <c r="AN182">
        <v>81326.25</v>
      </c>
      <c r="AO182">
        <v>50688.570457096561</v>
      </c>
    </row>
    <row r="183" spans="1:41">
      <c r="B183" t="s">
        <v>374</v>
      </c>
      <c r="D183">
        <v>29</v>
      </c>
      <c r="E183">
        <v>98</v>
      </c>
      <c r="F183" t="s">
        <v>94</v>
      </c>
      <c r="G183" t="s">
        <v>419</v>
      </c>
      <c r="H183" t="s">
        <v>419</v>
      </c>
      <c r="I183" t="s">
        <v>419</v>
      </c>
      <c r="J183" t="s">
        <v>485</v>
      </c>
      <c r="L183" t="s">
        <v>419</v>
      </c>
      <c r="M183" t="s">
        <v>419</v>
      </c>
      <c r="N183" t="s">
        <v>419</v>
      </c>
      <c r="O183" t="s">
        <v>419</v>
      </c>
      <c r="P183">
        <v>33250</v>
      </c>
      <c r="Q183" t="s">
        <v>419</v>
      </c>
      <c r="S183" t="s">
        <v>419</v>
      </c>
      <c r="T183" t="s">
        <v>419</v>
      </c>
      <c r="W183">
        <v>112.59074842191805</v>
      </c>
      <c r="X183">
        <v>286.8474497545206</v>
      </c>
      <c r="Y183">
        <v>264.58825879150737</v>
      </c>
      <c r="Z183">
        <v>290.85943342328829</v>
      </c>
      <c r="AA183">
        <v>22.518149684383612</v>
      </c>
      <c r="AB183">
        <v>23.644057168602789</v>
      </c>
      <c r="AC183">
        <v>21.955195942274017</v>
      </c>
      <c r="AD183">
        <v>7.3953356588463173</v>
      </c>
      <c r="AE183">
        <v>391.53432763721997</v>
      </c>
      <c r="AF183">
        <v>9.6265089900739937</v>
      </c>
      <c r="AG183">
        <v>63</v>
      </c>
      <c r="AH183">
        <v>341</v>
      </c>
      <c r="AI183">
        <v>404</v>
      </c>
      <c r="AJ183">
        <v>0.18765124736986341</v>
      </c>
      <c r="AK183" t="s">
        <v>419</v>
      </c>
      <c r="AL183">
        <v>420</v>
      </c>
      <c r="AM183">
        <v>36039.052131561693</v>
      </c>
      <c r="AN183">
        <v>88434.13</v>
      </c>
      <c r="AO183">
        <v>52395.077868438311</v>
      </c>
    </row>
    <row r="184" spans="1:41">
      <c r="A184" t="s">
        <v>29</v>
      </c>
      <c r="B184" t="s">
        <v>374</v>
      </c>
      <c r="C184">
        <v>70</v>
      </c>
      <c r="D184">
        <v>81</v>
      </c>
      <c r="E184">
        <v>17</v>
      </c>
      <c r="F184" t="s">
        <v>170</v>
      </c>
      <c r="G184" t="s">
        <v>419</v>
      </c>
      <c r="H184" t="s">
        <v>419</v>
      </c>
      <c r="I184" t="s">
        <v>419</v>
      </c>
      <c r="J184" t="s">
        <v>485</v>
      </c>
      <c r="L184">
        <v>1500</v>
      </c>
      <c r="M184" t="s">
        <v>419</v>
      </c>
      <c r="N184" t="s">
        <v>419</v>
      </c>
      <c r="O184">
        <v>400</v>
      </c>
      <c r="P184">
        <v>27150</v>
      </c>
      <c r="Q184">
        <v>1300</v>
      </c>
      <c r="S184" t="s">
        <v>419</v>
      </c>
      <c r="T184">
        <v>350</v>
      </c>
      <c r="W184">
        <v>99.213629797531738</v>
      </c>
      <c r="X184">
        <v>252.76656463517165</v>
      </c>
      <c r="Y184">
        <v>233.1520300241996</v>
      </c>
      <c r="Z184">
        <v>256.30187697695698</v>
      </c>
      <c r="AA184">
        <v>19.84272595950635</v>
      </c>
      <c r="AB184">
        <v>20.834862257481667</v>
      </c>
      <c r="AC184">
        <v>19.346657810518693</v>
      </c>
      <c r="AD184">
        <v>6.5166819172012103</v>
      </c>
      <c r="AE184">
        <v>345.01539762091664</v>
      </c>
      <c r="AF184">
        <v>8.4827653476889644</v>
      </c>
      <c r="AG184">
        <v>71</v>
      </c>
      <c r="AH184">
        <v>285</v>
      </c>
      <c r="AI184">
        <v>356</v>
      </c>
      <c r="AJ184">
        <v>0.16535604966255291</v>
      </c>
      <c r="AK184" t="s">
        <v>419</v>
      </c>
      <c r="AL184">
        <v>358</v>
      </c>
      <c r="AM184">
        <v>30984.908136723552</v>
      </c>
      <c r="AN184">
        <v>84160</v>
      </c>
      <c r="AO184">
        <v>53175.091863276451</v>
      </c>
    </row>
    <row r="185" spans="1:41">
      <c r="B185" t="s">
        <v>374</v>
      </c>
      <c r="D185">
        <v>62</v>
      </c>
      <c r="E185">
        <v>151</v>
      </c>
      <c r="F185" t="s">
        <v>138</v>
      </c>
      <c r="G185" t="s">
        <v>419</v>
      </c>
      <c r="H185" t="s">
        <v>419</v>
      </c>
      <c r="I185" t="s">
        <v>419</v>
      </c>
      <c r="J185" t="s">
        <v>419</v>
      </c>
      <c r="L185">
        <v>1500</v>
      </c>
      <c r="M185" t="s">
        <v>419</v>
      </c>
      <c r="N185" t="s">
        <v>419</v>
      </c>
      <c r="O185">
        <v>400</v>
      </c>
      <c r="P185">
        <v>21300</v>
      </c>
      <c r="Q185" t="s">
        <v>419</v>
      </c>
      <c r="S185" t="s">
        <v>419</v>
      </c>
      <c r="T185">
        <v>350</v>
      </c>
      <c r="W185">
        <v>71.065942692052218</v>
      </c>
      <c r="X185">
        <v>181.05470219654143</v>
      </c>
      <c r="Y185">
        <v>167.00496532632272</v>
      </c>
      <c r="Z185">
        <v>183.58701862113489</v>
      </c>
      <c r="AA185">
        <v>14.213188538410442</v>
      </c>
      <c r="AB185">
        <v>14.923847965330966</v>
      </c>
      <c r="AC185">
        <v>13.857858824950183</v>
      </c>
      <c r="AD185">
        <v>4.6678480024896301</v>
      </c>
      <c r="AE185">
        <v>247.13181571161161</v>
      </c>
      <c r="AF185">
        <v>6.0761381001704651</v>
      </c>
      <c r="AG185">
        <v>38</v>
      </c>
      <c r="AH185">
        <v>217</v>
      </c>
      <c r="AI185">
        <v>255</v>
      </c>
      <c r="AJ185">
        <v>0.11844323782008703</v>
      </c>
      <c r="AK185" t="s">
        <v>419</v>
      </c>
      <c r="AL185">
        <v>271.5</v>
      </c>
      <c r="AM185">
        <v>24094.376671603066</v>
      </c>
      <c r="AN185">
        <v>78152.5</v>
      </c>
      <c r="AO185">
        <v>54058.123328396934</v>
      </c>
    </row>
    <row r="186" spans="1:41">
      <c r="B186" t="s">
        <v>374</v>
      </c>
      <c r="D186">
        <v>72</v>
      </c>
      <c r="E186">
        <v>62</v>
      </c>
      <c r="F186" t="s">
        <v>206</v>
      </c>
      <c r="G186" t="s">
        <v>422</v>
      </c>
      <c r="H186" t="s">
        <v>419</v>
      </c>
      <c r="I186" t="s">
        <v>419</v>
      </c>
      <c r="J186" t="s">
        <v>419</v>
      </c>
      <c r="L186" t="s">
        <v>419</v>
      </c>
      <c r="M186" t="s">
        <v>419</v>
      </c>
      <c r="N186" t="s">
        <v>419</v>
      </c>
      <c r="O186" t="s">
        <v>419</v>
      </c>
      <c r="P186">
        <v>21390</v>
      </c>
      <c r="Q186">
        <v>1987.5</v>
      </c>
      <c r="S186" t="s">
        <v>419</v>
      </c>
      <c r="T186" t="s">
        <v>419</v>
      </c>
      <c r="W186">
        <v>107.2956389664318</v>
      </c>
      <c r="X186">
        <v>273.35709939477829</v>
      </c>
      <c r="Y186">
        <v>252.14475157111471</v>
      </c>
      <c r="Z186">
        <v>277.18040066328211</v>
      </c>
      <c r="AA186">
        <v>21.459127793286356</v>
      </c>
      <c r="AB186">
        <v>22.532084182950676</v>
      </c>
      <c r="AC186">
        <v>20.9226495984542</v>
      </c>
      <c r="AD186">
        <v>7.0475352194451286</v>
      </c>
      <c r="AE186">
        <v>373.12058450576654</v>
      </c>
      <c r="AF186">
        <v>9.173777131629917</v>
      </c>
      <c r="AG186">
        <v>68</v>
      </c>
      <c r="AH186">
        <v>317</v>
      </c>
      <c r="AI186">
        <v>385</v>
      </c>
      <c r="AJ186">
        <v>0.17882606494405298</v>
      </c>
      <c r="AK186">
        <v>0.35823617534032437</v>
      </c>
      <c r="AL186">
        <v>389.5</v>
      </c>
      <c r="AM186">
        <v>30608.379143505277</v>
      </c>
      <c r="AN186">
        <v>84977.5</v>
      </c>
      <c r="AO186">
        <v>54369.120856494723</v>
      </c>
    </row>
    <row r="187" spans="1:41">
      <c r="B187" t="s">
        <v>374</v>
      </c>
      <c r="D187">
        <v>46</v>
      </c>
      <c r="E187">
        <v>47</v>
      </c>
      <c r="F187" t="s">
        <v>122</v>
      </c>
      <c r="G187" t="s">
        <v>422</v>
      </c>
      <c r="H187" t="s">
        <v>419</v>
      </c>
      <c r="I187" t="s">
        <v>419</v>
      </c>
      <c r="J187" t="s">
        <v>419</v>
      </c>
      <c r="L187">
        <v>1100</v>
      </c>
      <c r="M187" t="s">
        <v>419</v>
      </c>
      <c r="N187">
        <v>400</v>
      </c>
      <c r="O187">
        <v>300</v>
      </c>
      <c r="P187">
        <v>31280</v>
      </c>
      <c r="Q187" t="s">
        <v>419</v>
      </c>
      <c r="S187" t="s">
        <v>419</v>
      </c>
      <c r="T187" t="s">
        <v>419</v>
      </c>
      <c r="W187">
        <v>129.31214670240092</v>
      </c>
      <c r="X187">
        <v>329.44855615370682</v>
      </c>
      <c r="Y187">
        <v>303.88354475064216</v>
      </c>
      <c r="Z187">
        <v>334.05637898120239</v>
      </c>
      <c r="AA187">
        <v>25.862429340480183</v>
      </c>
      <c r="AB187">
        <v>27.155550807504191</v>
      </c>
      <c r="AC187">
        <v>25.215868606968179</v>
      </c>
      <c r="AD187">
        <v>8.4936528359027008</v>
      </c>
      <c r="AE187">
        <v>449.68299015759919</v>
      </c>
      <c r="AF187">
        <v>11.05618854305528</v>
      </c>
      <c r="AG187">
        <v>30</v>
      </c>
      <c r="AH187">
        <v>434</v>
      </c>
      <c r="AI187">
        <v>464</v>
      </c>
      <c r="AJ187">
        <v>0.21552024450400153</v>
      </c>
      <c r="AK187">
        <v>0.43174437755301431</v>
      </c>
      <c r="AL187">
        <v>470.5</v>
      </c>
      <c r="AM187">
        <v>38111.152039957036</v>
      </c>
      <c r="AN187">
        <v>92720</v>
      </c>
      <c r="AO187">
        <v>54608.847960042964</v>
      </c>
    </row>
    <row r="188" spans="1:41">
      <c r="B188" t="s">
        <v>374</v>
      </c>
      <c r="D188">
        <v>31</v>
      </c>
      <c r="E188">
        <v>123</v>
      </c>
      <c r="F188" t="s">
        <v>187</v>
      </c>
      <c r="G188" t="s">
        <v>419</v>
      </c>
      <c r="H188" t="s">
        <v>419</v>
      </c>
      <c r="I188" t="s">
        <v>419</v>
      </c>
      <c r="J188" t="s">
        <v>485</v>
      </c>
      <c r="L188">
        <v>1500</v>
      </c>
      <c r="M188" t="s">
        <v>419</v>
      </c>
      <c r="N188" t="s">
        <v>419</v>
      </c>
      <c r="O188">
        <v>400</v>
      </c>
      <c r="P188">
        <v>29100</v>
      </c>
      <c r="Q188">
        <v>3050</v>
      </c>
      <c r="S188" t="s">
        <v>419</v>
      </c>
      <c r="T188" t="s">
        <v>419</v>
      </c>
      <c r="W188">
        <v>99.213629797531738</v>
      </c>
      <c r="X188">
        <v>252.76656463517165</v>
      </c>
      <c r="Y188">
        <v>233.1520300241996</v>
      </c>
      <c r="Z188">
        <v>256.30187697695698</v>
      </c>
      <c r="AA188">
        <v>19.84272595950635</v>
      </c>
      <c r="AB188">
        <v>20.834862257481667</v>
      </c>
      <c r="AC188">
        <v>19.346657810518693</v>
      </c>
      <c r="AD188">
        <v>6.5166819172012103</v>
      </c>
      <c r="AE188">
        <v>345.01539762091664</v>
      </c>
      <c r="AF188">
        <v>8.4827653476889644</v>
      </c>
      <c r="AG188">
        <v>59</v>
      </c>
      <c r="AH188">
        <v>297</v>
      </c>
      <c r="AI188">
        <v>356</v>
      </c>
      <c r="AJ188">
        <v>0.16535604966255291</v>
      </c>
      <c r="AK188" t="s">
        <v>419</v>
      </c>
      <c r="AL188">
        <v>365.5</v>
      </c>
      <c r="AM188">
        <v>35758.486052834502</v>
      </c>
      <c r="AN188">
        <v>90977.5</v>
      </c>
      <c r="AO188">
        <v>55219.013947165498</v>
      </c>
    </row>
    <row r="189" spans="1:41">
      <c r="A189" t="s">
        <v>28</v>
      </c>
      <c r="B189" t="s">
        <v>374</v>
      </c>
      <c r="C189">
        <v>69</v>
      </c>
      <c r="D189">
        <v>74</v>
      </c>
      <c r="E189">
        <v>167</v>
      </c>
      <c r="F189" t="s">
        <v>169</v>
      </c>
      <c r="G189" t="s">
        <v>422</v>
      </c>
      <c r="H189" t="s">
        <v>419</v>
      </c>
      <c r="I189" t="s">
        <v>419</v>
      </c>
      <c r="J189" t="s">
        <v>419</v>
      </c>
      <c r="L189" t="s">
        <v>419</v>
      </c>
      <c r="M189" t="s">
        <v>419</v>
      </c>
      <c r="N189" t="s">
        <v>419</v>
      </c>
      <c r="O189" t="s">
        <v>419</v>
      </c>
      <c r="P189">
        <v>27940</v>
      </c>
      <c r="Q189" t="s">
        <v>419</v>
      </c>
      <c r="S189" t="s">
        <v>419</v>
      </c>
      <c r="T189" t="s">
        <v>419</v>
      </c>
      <c r="W189">
        <v>127.91869684569401</v>
      </c>
      <c r="X189">
        <v>325.89846395377464</v>
      </c>
      <c r="Y189">
        <v>300.60893758738092</v>
      </c>
      <c r="Z189">
        <v>330.45663351804285</v>
      </c>
      <c r="AA189">
        <v>25.583739369138801</v>
      </c>
      <c r="AB189">
        <v>26.862926337595745</v>
      </c>
      <c r="AC189">
        <v>24.944145884910334</v>
      </c>
      <c r="AD189">
        <v>8.4021264044813364</v>
      </c>
      <c r="AE189">
        <v>444.83726828090096</v>
      </c>
      <c r="AF189">
        <v>10.93704858030684</v>
      </c>
      <c r="AG189">
        <v>46</v>
      </c>
      <c r="AH189">
        <v>413</v>
      </c>
      <c r="AI189">
        <v>459</v>
      </c>
      <c r="AJ189">
        <v>0.2131978280761567</v>
      </c>
      <c r="AK189">
        <v>0.42709195969145169</v>
      </c>
      <c r="AL189">
        <v>472.5</v>
      </c>
      <c r="AM189">
        <v>36514.399476350227</v>
      </c>
      <c r="AN189">
        <v>93767.5</v>
      </c>
      <c r="AO189">
        <v>57253.100523649773</v>
      </c>
    </row>
    <row r="190" spans="1:41">
      <c r="A190" t="s">
        <v>51</v>
      </c>
      <c r="B190" t="s">
        <v>374</v>
      </c>
      <c r="C190">
        <v>112</v>
      </c>
      <c r="D190">
        <v>54</v>
      </c>
      <c r="E190">
        <v>141</v>
      </c>
      <c r="F190" t="s">
        <v>226</v>
      </c>
      <c r="G190" t="s">
        <v>419</v>
      </c>
      <c r="H190" t="s">
        <v>419</v>
      </c>
      <c r="I190" t="s">
        <v>419</v>
      </c>
      <c r="J190" t="s">
        <v>419</v>
      </c>
      <c r="L190">
        <v>14880</v>
      </c>
      <c r="M190">
        <v>4000</v>
      </c>
      <c r="N190" t="s">
        <v>419</v>
      </c>
      <c r="O190">
        <v>500</v>
      </c>
      <c r="P190">
        <v>37700</v>
      </c>
      <c r="Q190" t="s">
        <v>419</v>
      </c>
      <c r="S190" t="s">
        <v>419</v>
      </c>
      <c r="T190" t="s">
        <v>419</v>
      </c>
      <c r="W190">
        <v>136.27939598593545</v>
      </c>
      <c r="X190">
        <v>347.19901715336778</v>
      </c>
      <c r="Y190">
        <v>320.25658056694829</v>
      </c>
      <c r="Z190">
        <v>352.0551062969999</v>
      </c>
      <c r="AA190">
        <v>27.255879197187092</v>
      </c>
      <c r="AB190">
        <v>28.618673157046445</v>
      </c>
      <c r="AC190">
        <v>26.574482217257415</v>
      </c>
      <c r="AD190">
        <v>8.9512849930095264</v>
      </c>
      <c r="AE190">
        <v>473.91159954109054</v>
      </c>
      <c r="AF190">
        <v>11.65188835679748</v>
      </c>
      <c r="AG190">
        <v>102</v>
      </c>
      <c r="AH190">
        <v>387</v>
      </c>
      <c r="AI190">
        <v>489</v>
      </c>
      <c r="AJ190">
        <v>0.22713232664322575</v>
      </c>
      <c r="AK190" t="s">
        <v>419</v>
      </c>
      <c r="AL190">
        <v>503</v>
      </c>
      <c r="AM190">
        <v>50713.074393749965</v>
      </c>
      <c r="AN190">
        <v>108515</v>
      </c>
      <c r="AO190">
        <v>57801.925606250035</v>
      </c>
    </row>
    <row r="191" spans="1:41">
      <c r="A191" t="s">
        <v>293</v>
      </c>
      <c r="E191">
        <v>168</v>
      </c>
      <c r="F191" t="s">
        <v>65</v>
      </c>
      <c r="G191" t="s">
        <v>419</v>
      </c>
      <c r="H191" t="s">
        <v>419</v>
      </c>
      <c r="I191" t="s">
        <v>419</v>
      </c>
      <c r="J191" t="s">
        <v>485</v>
      </c>
      <c r="L191">
        <v>90000</v>
      </c>
      <c r="M191">
        <v>3000</v>
      </c>
      <c r="N191" t="s">
        <v>419</v>
      </c>
      <c r="O191">
        <v>400</v>
      </c>
      <c r="P191">
        <v>11600</v>
      </c>
      <c r="Q191" t="s">
        <v>419</v>
      </c>
      <c r="S191" t="s">
        <v>419</v>
      </c>
      <c r="T191">
        <v>1150</v>
      </c>
      <c r="W191">
        <v>71.62332263473499</v>
      </c>
      <c r="X191">
        <v>182.47473907651434</v>
      </c>
      <c r="Y191">
        <v>168.31480819162724</v>
      </c>
      <c r="Z191">
        <v>185.02691680639873</v>
      </c>
      <c r="AA191">
        <v>14.324664526946997</v>
      </c>
      <c r="AB191">
        <v>15.040897753294349</v>
      </c>
      <c r="AC191">
        <v>13.966547913773322</v>
      </c>
      <c r="AD191">
        <v>4.704458575058176</v>
      </c>
      <c r="AE191">
        <v>249.07010446229091</v>
      </c>
      <c r="AF191">
        <v>6.1237940852698411</v>
      </c>
      <c r="AG191">
        <v>53</v>
      </c>
      <c r="AH191">
        <v>204</v>
      </c>
      <c r="AI191">
        <v>257</v>
      </c>
      <c r="AJ191">
        <v>0.11937220439122498</v>
      </c>
      <c r="AK191" t="s">
        <v>419</v>
      </c>
      <c r="AL191">
        <v>278.5</v>
      </c>
      <c r="AM191">
        <v>17041.390698936862</v>
      </c>
      <c r="AN191">
        <v>76659.12</v>
      </c>
      <c r="AO191">
        <v>59617.729301063133</v>
      </c>
    </row>
    <row r="192" spans="1:41">
      <c r="B192" t="s">
        <v>374</v>
      </c>
      <c r="D192">
        <v>63</v>
      </c>
      <c r="E192">
        <v>195</v>
      </c>
      <c r="F192" t="s">
        <v>267</v>
      </c>
      <c r="G192" t="s">
        <v>419</v>
      </c>
      <c r="H192" t="s">
        <v>419</v>
      </c>
      <c r="I192" t="s">
        <v>419</v>
      </c>
      <c r="J192" t="s">
        <v>419</v>
      </c>
      <c r="L192">
        <v>3990</v>
      </c>
      <c r="M192">
        <v>2000</v>
      </c>
      <c r="N192" t="s">
        <v>419</v>
      </c>
      <c r="O192">
        <v>250</v>
      </c>
      <c r="P192">
        <v>23105</v>
      </c>
      <c r="Q192" t="s">
        <v>419</v>
      </c>
      <c r="S192" t="s">
        <v>419</v>
      </c>
      <c r="T192">
        <v>300</v>
      </c>
      <c r="W192">
        <v>82.213541545707486</v>
      </c>
      <c r="X192">
        <v>209.45543979599898</v>
      </c>
      <c r="Y192">
        <v>193.20182263241259</v>
      </c>
      <c r="Z192">
        <v>212.38498232641101</v>
      </c>
      <c r="AA192">
        <v>16.442708309141498</v>
      </c>
      <c r="AB192">
        <v>17.264843724598574</v>
      </c>
      <c r="AC192">
        <v>16.03164060141296</v>
      </c>
      <c r="AD192">
        <v>5.4000594538605533</v>
      </c>
      <c r="AE192">
        <v>285.89759072519774</v>
      </c>
      <c r="AF192">
        <v>7.0292578021579901</v>
      </c>
      <c r="AG192">
        <v>52</v>
      </c>
      <c r="AH192">
        <v>243</v>
      </c>
      <c r="AI192">
        <v>295</v>
      </c>
      <c r="AJ192">
        <v>0.13702256924284581</v>
      </c>
      <c r="AK192" t="s">
        <v>419</v>
      </c>
      <c r="AL192">
        <v>304.5</v>
      </c>
      <c r="AM192">
        <v>25906.359469539493</v>
      </c>
      <c r="AN192">
        <v>86005</v>
      </c>
      <c r="AO192">
        <v>60098.640530460507</v>
      </c>
    </row>
    <row r="193" spans="1:41">
      <c r="B193" t="s">
        <v>308</v>
      </c>
      <c r="E193">
        <v>328</v>
      </c>
      <c r="F193" t="s">
        <v>341</v>
      </c>
      <c r="G193" t="s">
        <v>419</v>
      </c>
      <c r="H193" t="s">
        <v>419</v>
      </c>
      <c r="I193" t="s">
        <v>419</v>
      </c>
      <c r="J193" t="s">
        <v>419</v>
      </c>
      <c r="L193">
        <v>835</v>
      </c>
      <c r="M193" t="s">
        <v>419</v>
      </c>
      <c r="N193" t="s">
        <v>419</v>
      </c>
      <c r="O193">
        <v>400</v>
      </c>
      <c r="P193">
        <v>18750</v>
      </c>
      <c r="Q193" t="s">
        <v>419</v>
      </c>
      <c r="S193" t="s">
        <v>419</v>
      </c>
      <c r="T193" t="s">
        <v>419</v>
      </c>
      <c r="W193">
        <v>68.557732949979794</v>
      </c>
      <c r="X193">
        <v>174.66453623666357</v>
      </c>
      <c r="Y193">
        <v>161.11067243245253</v>
      </c>
      <c r="Z193">
        <v>177.10747678744781</v>
      </c>
      <c r="AA193">
        <v>13.71154658999596</v>
      </c>
      <c r="AB193">
        <v>14.397123919495757</v>
      </c>
      <c r="AC193">
        <v>13.368757925246062</v>
      </c>
      <c r="AD193">
        <v>4.5031004259311729</v>
      </c>
      <c r="AE193">
        <v>238.40951633355473</v>
      </c>
      <c r="AF193">
        <v>5.8616861672232732</v>
      </c>
      <c r="AG193">
        <v>56</v>
      </c>
      <c r="AH193">
        <v>190</v>
      </c>
      <c r="AI193">
        <v>246</v>
      </c>
      <c r="AJ193">
        <v>0.11426288824996633</v>
      </c>
      <c r="AK193" t="s">
        <v>419</v>
      </c>
      <c r="AL193">
        <v>251.5</v>
      </c>
      <c r="AN193">
        <v>60187.5</v>
      </c>
      <c r="AO193">
        <v>60187.5</v>
      </c>
    </row>
    <row r="194" spans="1:41">
      <c r="B194" t="s">
        <v>308</v>
      </c>
      <c r="E194">
        <v>179</v>
      </c>
      <c r="F194" t="s">
        <v>321</v>
      </c>
      <c r="G194" t="s">
        <v>419</v>
      </c>
      <c r="H194" t="s">
        <v>419</v>
      </c>
      <c r="I194" t="s">
        <v>419</v>
      </c>
      <c r="J194" t="s">
        <v>419</v>
      </c>
      <c r="L194">
        <v>400</v>
      </c>
      <c r="M194" t="s">
        <v>419</v>
      </c>
      <c r="N194">
        <v>600</v>
      </c>
      <c r="O194">
        <v>400</v>
      </c>
      <c r="P194">
        <v>20850</v>
      </c>
      <c r="Q194" t="s">
        <v>419</v>
      </c>
      <c r="S194" t="s">
        <v>419</v>
      </c>
      <c r="T194" t="s">
        <v>419</v>
      </c>
      <c r="W194">
        <v>70.50856274936946</v>
      </c>
      <c r="X194">
        <v>179.6346653165686</v>
      </c>
      <c r="Y194">
        <v>165.69512246101826</v>
      </c>
      <c r="Z194">
        <v>182.1471204358711</v>
      </c>
      <c r="AA194">
        <v>14.101712549873893</v>
      </c>
      <c r="AB194">
        <v>14.80679817736759</v>
      </c>
      <c r="AC194">
        <v>13.749169736127046</v>
      </c>
      <c r="AD194">
        <v>4.631237429921085</v>
      </c>
      <c r="AE194">
        <v>245.19352696093233</v>
      </c>
      <c r="AF194">
        <v>6.0284821150710899</v>
      </c>
      <c r="AG194">
        <v>42</v>
      </c>
      <c r="AH194">
        <v>211</v>
      </c>
      <c r="AI194">
        <v>253</v>
      </c>
      <c r="AJ194">
        <v>0.11751427124894911</v>
      </c>
      <c r="AK194" t="s">
        <v>419</v>
      </c>
      <c r="AL194">
        <v>260</v>
      </c>
      <c r="AN194">
        <v>60885</v>
      </c>
      <c r="AO194">
        <v>60885</v>
      </c>
    </row>
    <row r="195" spans="1:41">
      <c r="A195" t="s">
        <v>65</v>
      </c>
      <c r="B195" t="s">
        <v>374</v>
      </c>
      <c r="C195">
        <v>168</v>
      </c>
      <c r="D195">
        <v>32</v>
      </c>
      <c r="E195">
        <v>200</v>
      </c>
      <c r="F195" t="s">
        <v>261</v>
      </c>
      <c r="G195" t="s">
        <v>419</v>
      </c>
      <c r="H195" t="s">
        <v>419</v>
      </c>
      <c r="I195" t="s">
        <v>419</v>
      </c>
      <c r="J195" t="s">
        <v>419</v>
      </c>
      <c r="L195">
        <v>3950</v>
      </c>
      <c r="M195" t="s">
        <v>419</v>
      </c>
      <c r="N195" t="s">
        <v>419</v>
      </c>
      <c r="O195">
        <v>281</v>
      </c>
      <c r="P195">
        <v>23700</v>
      </c>
      <c r="Q195" t="s">
        <v>419</v>
      </c>
      <c r="S195" t="s">
        <v>419</v>
      </c>
      <c r="T195" t="s">
        <v>419</v>
      </c>
      <c r="W195">
        <v>82.213541545707486</v>
      </c>
      <c r="X195">
        <v>209.45543979599898</v>
      </c>
      <c r="Y195">
        <v>193.20182263241259</v>
      </c>
      <c r="Z195">
        <v>212.38498232641101</v>
      </c>
      <c r="AA195">
        <v>16.442708309141498</v>
      </c>
      <c r="AB195">
        <v>17.264843724598574</v>
      </c>
      <c r="AC195">
        <v>16.03164060141296</v>
      </c>
      <c r="AD195">
        <v>5.4000594538605533</v>
      </c>
      <c r="AE195">
        <v>285.89759072519774</v>
      </c>
      <c r="AF195">
        <v>7.0292578021579901</v>
      </c>
      <c r="AG195">
        <v>54</v>
      </c>
      <c r="AH195">
        <v>241</v>
      </c>
      <c r="AI195">
        <v>295</v>
      </c>
      <c r="AJ195">
        <v>0.13702256924284581</v>
      </c>
      <c r="AK195" t="s">
        <v>419</v>
      </c>
      <c r="AL195">
        <v>308.5</v>
      </c>
      <c r="AM195">
        <v>26324.23056881857</v>
      </c>
      <c r="AN195">
        <v>87365.4</v>
      </c>
      <c r="AO195">
        <v>61041.169431181421</v>
      </c>
    </row>
    <row r="196" spans="1:41">
      <c r="A196" t="s">
        <v>61</v>
      </c>
      <c r="B196" t="s">
        <v>374</v>
      </c>
      <c r="C196">
        <v>144</v>
      </c>
      <c r="D196">
        <v>93</v>
      </c>
      <c r="E196">
        <v>145</v>
      </c>
      <c r="F196" t="s">
        <v>254</v>
      </c>
      <c r="G196" t="s">
        <v>419</v>
      </c>
      <c r="H196" t="s">
        <v>470</v>
      </c>
      <c r="I196" t="s">
        <v>419</v>
      </c>
      <c r="J196" t="s">
        <v>419</v>
      </c>
      <c r="L196">
        <v>1190</v>
      </c>
      <c r="M196" t="s">
        <v>419</v>
      </c>
      <c r="N196">
        <v>100</v>
      </c>
      <c r="O196">
        <v>300</v>
      </c>
      <c r="P196">
        <v>31750</v>
      </c>
      <c r="Q196" t="s">
        <v>419</v>
      </c>
      <c r="S196" t="s">
        <v>419</v>
      </c>
      <c r="T196">
        <v>700</v>
      </c>
      <c r="W196">
        <v>108.13170888045593</v>
      </c>
      <c r="X196">
        <v>275.48715471473758</v>
      </c>
      <c r="Y196">
        <v>254.10951586907149</v>
      </c>
      <c r="Z196">
        <v>279.34024794117784</v>
      </c>
      <c r="AA196">
        <v>21.626341776091191</v>
      </c>
      <c r="AB196">
        <v>22.707658864895748</v>
      </c>
      <c r="AC196">
        <v>21.085683231688908</v>
      </c>
      <c r="AD196">
        <v>7.1024510782979471</v>
      </c>
      <c r="AE196">
        <v>376.02801763178553</v>
      </c>
      <c r="AF196">
        <v>9.2452611092789834</v>
      </c>
      <c r="AG196">
        <v>62</v>
      </c>
      <c r="AH196">
        <v>326</v>
      </c>
      <c r="AI196">
        <v>388</v>
      </c>
      <c r="AJ196">
        <v>0.1802195148007599</v>
      </c>
      <c r="AK196" t="s">
        <v>419</v>
      </c>
      <c r="AL196">
        <v>402.5</v>
      </c>
      <c r="AM196">
        <v>34535.487677660363</v>
      </c>
      <c r="AN196">
        <v>95707.5</v>
      </c>
      <c r="AO196">
        <v>61172.012322339637</v>
      </c>
    </row>
    <row r="197" spans="1:41">
      <c r="B197" t="s">
        <v>308</v>
      </c>
      <c r="E197">
        <v>146</v>
      </c>
      <c r="F197" t="s">
        <v>320</v>
      </c>
      <c r="G197" t="s">
        <v>419</v>
      </c>
      <c r="H197" t="s">
        <v>470</v>
      </c>
      <c r="I197" t="s">
        <v>419</v>
      </c>
      <c r="J197" t="s">
        <v>419</v>
      </c>
      <c r="L197">
        <v>7600</v>
      </c>
      <c r="M197" t="s">
        <v>419</v>
      </c>
      <c r="N197" t="s">
        <v>419</v>
      </c>
      <c r="O197">
        <v>400</v>
      </c>
      <c r="P197">
        <v>16325</v>
      </c>
      <c r="Q197" t="s">
        <v>419</v>
      </c>
      <c r="S197" t="s">
        <v>419</v>
      </c>
      <c r="T197">
        <v>400</v>
      </c>
      <c r="W197">
        <v>78.311881946928139</v>
      </c>
      <c r="X197">
        <v>199.51518163618883</v>
      </c>
      <c r="Y197">
        <v>184.03292257528116</v>
      </c>
      <c r="Z197">
        <v>202.30569502956439</v>
      </c>
      <c r="AA197">
        <v>15.66237638938563</v>
      </c>
      <c r="AB197">
        <v>16.445495208854911</v>
      </c>
      <c r="AC197">
        <v>15.270816979650988</v>
      </c>
      <c r="AD197">
        <v>5.1437854458807308</v>
      </c>
      <c r="AE197">
        <v>272.32956947044261</v>
      </c>
      <c r="AF197">
        <v>6.6956659064623567</v>
      </c>
      <c r="AG197">
        <v>47</v>
      </c>
      <c r="AH197">
        <v>234</v>
      </c>
      <c r="AI197">
        <v>281</v>
      </c>
      <c r="AJ197">
        <v>0.13051980324488024</v>
      </c>
      <c r="AK197" t="s">
        <v>419</v>
      </c>
      <c r="AL197">
        <v>291.5</v>
      </c>
      <c r="AN197">
        <v>61291.25</v>
      </c>
      <c r="AO197">
        <v>61291.25</v>
      </c>
    </row>
    <row r="198" spans="1:41">
      <c r="B198" t="s">
        <v>374</v>
      </c>
      <c r="D198">
        <v>40</v>
      </c>
      <c r="E198">
        <v>88</v>
      </c>
      <c r="F198" t="s">
        <v>210</v>
      </c>
      <c r="G198" t="s">
        <v>422</v>
      </c>
      <c r="H198" t="s">
        <v>419</v>
      </c>
      <c r="I198" t="s">
        <v>419</v>
      </c>
      <c r="J198" t="s">
        <v>419</v>
      </c>
      <c r="L198" t="s">
        <v>419</v>
      </c>
      <c r="M198" t="s">
        <v>419</v>
      </c>
      <c r="N198" t="s">
        <v>419</v>
      </c>
      <c r="O198" t="s">
        <v>419</v>
      </c>
      <c r="P198">
        <v>25600</v>
      </c>
      <c r="Q198" t="s">
        <v>419</v>
      </c>
      <c r="S198" t="s">
        <v>419</v>
      </c>
      <c r="T198" t="s">
        <v>419</v>
      </c>
      <c r="W198">
        <v>119.27930773411117</v>
      </c>
      <c r="X198">
        <v>303.88789231419503</v>
      </c>
      <c r="Y198">
        <v>280.30637317516124</v>
      </c>
      <c r="Z198">
        <v>308.13821164645384</v>
      </c>
      <c r="AA198">
        <v>23.855861546822233</v>
      </c>
      <c r="AB198">
        <v>25.048654624163348</v>
      </c>
      <c r="AC198">
        <v>23.259465008151679</v>
      </c>
      <c r="AD198">
        <v>7.8346625296688694</v>
      </c>
      <c r="AE198">
        <v>414.79379264537158</v>
      </c>
      <c r="AF198">
        <v>10.198380811266505</v>
      </c>
      <c r="AG198">
        <v>68</v>
      </c>
      <c r="AH198">
        <v>360</v>
      </c>
      <c r="AI198">
        <v>428</v>
      </c>
      <c r="AJ198">
        <v>0.19879884622351862</v>
      </c>
      <c r="AK198">
        <v>0.39824696894976314</v>
      </c>
      <c r="AL198">
        <v>439</v>
      </c>
      <c r="AM198">
        <v>33406.904939973101</v>
      </c>
      <c r="AN198">
        <v>95118.75</v>
      </c>
      <c r="AO198">
        <v>61711.845060026899</v>
      </c>
    </row>
    <row r="199" spans="1:41">
      <c r="A199" t="s">
        <v>58</v>
      </c>
      <c r="B199" t="s">
        <v>374</v>
      </c>
      <c r="C199">
        <v>139</v>
      </c>
      <c r="D199">
        <v>56</v>
      </c>
      <c r="E199">
        <v>260</v>
      </c>
      <c r="F199" t="s">
        <v>248</v>
      </c>
      <c r="G199" t="s">
        <v>422</v>
      </c>
      <c r="H199" t="s">
        <v>419</v>
      </c>
      <c r="I199" t="s">
        <v>419</v>
      </c>
      <c r="J199" t="s">
        <v>419</v>
      </c>
      <c r="L199" t="s">
        <v>419</v>
      </c>
      <c r="M199" t="s">
        <v>419</v>
      </c>
      <c r="N199" t="s">
        <v>419</v>
      </c>
      <c r="O199" t="s">
        <v>419</v>
      </c>
      <c r="P199">
        <v>31245</v>
      </c>
      <c r="Q199" t="s">
        <v>419</v>
      </c>
      <c r="S199" t="s">
        <v>419</v>
      </c>
      <c r="T199" t="s">
        <v>419</v>
      </c>
      <c r="W199">
        <v>112.8694383932594</v>
      </c>
      <c r="X199">
        <v>287.55746819450701</v>
      </c>
      <c r="Y199">
        <v>265.24318022415963</v>
      </c>
      <c r="Z199">
        <v>291.57938251592014</v>
      </c>
      <c r="AA199">
        <v>22.573887678651882</v>
      </c>
      <c r="AB199">
        <v>23.702582062584479</v>
      </c>
      <c r="AC199">
        <v>22.009540486685587</v>
      </c>
      <c r="AD199">
        <v>7.4136409451305898</v>
      </c>
      <c r="AE199">
        <v>392.5034720125596</v>
      </c>
      <c r="AF199">
        <v>9.6503369826236796</v>
      </c>
      <c r="AG199">
        <v>33</v>
      </c>
      <c r="AH199">
        <v>372</v>
      </c>
      <c r="AI199">
        <v>405</v>
      </c>
      <c r="AJ199">
        <v>0.18811573065543236</v>
      </c>
      <c r="AK199">
        <v>0.37684584678657496</v>
      </c>
      <c r="AL199">
        <v>428.5</v>
      </c>
      <c r="AM199">
        <v>38616.634620731704</v>
      </c>
      <c r="AN199">
        <v>102277.5</v>
      </c>
      <c r="AO199">
        <v>63660.865379268296</v>
      </c>
    </row>
    <row r="200" spans="1:41">
      <c r="A200" t="s">
        <v>1</v>
      </c>
      <c r="B200" t="s">
        <v>374</v>
      </c>
      <c r="C200">
        <v>15</v>
      </c>
      <c r="D200">
        <v>43</v>
      </c>
      <c r="E200">
        <v>51</v>
      </c>
      <c r="F200" t="s">
        <v>79</v>
      </c>
      <c r="G200" t="s">
        <v>419</v>
      </c>
      <c r="H200" t="s">
        <v>419</v>
      </c>
      <c r="I200" t="s">
        <v>419</v>
      </c>
      <c r="J200" t="s">
        <v>419</v>
      </c>
      <c r="L200">
        <v>1100</v>
      </c>
      <c r="M200" t="s">
        <v>419</v>
      </c>
      <c r="N200" t="s">
        <v>419</v>
      </c>
      <c r="O200">
        <v>400</v>
      </c>
      <c r="P200">
        <v>43030</v>
      </c>
      <c r="Q200" t="s">
        <v>419</v>
      </c>
      <c r="S200" t="s">
        <v>419</v>
      </c>
      <c r="T200" t="s">
        <v>419</v>
      </c>
      <c r="W200">
        <v>135.72201604325267</v>
      </c>
      <c r="X200">
        <v>345.77898027339484</v>
      </c>
      <c r="Y200">
        <v>318.94673770164377</v>
      </c>
      <c r="Z200">
        <v>350.61520811173608</v>
      </c>
      <c r="AA200">
        <v>27.144403208650537</v>
      </c>
      <c r="AB200">
        <v>28.501623369083063</v>
      </c>
      <c r="AC200">
        <v>26.465793128434274</v>
      </c>
      <c r="AD200">
        <v>8.9146744204409796</v>
      </c>
      <c r="AE200">
        <v>471.97331079041118</v>
      </c>
      <c r="AF200">
        <v>11.604232371698103</v>
      </c>
      <c r="AG200">
        <v>35</v>
      </c>
      <c r="AH200">
        <v>452</v>
      </c>
      <c r="AI200">
        <v>487</v>
      </c>
      <c r="AJ200">
        <v>0.2262033600720878</v>
      </c>
      <c r="AK200" t="s">
        <v>419</v>
      </c>
      <c r="AL200">
        <v>497.5</v>
      </c>
      <c r="AM200">
        <v>48059.304877710892</v>
      </c>
      <c r="AN200">
        <v>111775.75</v>
      </c>
      <c r="AO200">
        <v>63716.445122289108</v>
      </c>
    </row>
    <row r="201" spans="1:41">
      <c r="B201" t="s">
        <v>374</v>
      </c>
      <c r="D201">
        <v>38</v>
      </c>
      <c r="E201">
        <v>235</v>
      </c>
      <c r="F201" t="s">
        <v>182</v>
      </c>
      <c r="G201" t="s">
        <v>419</v>
      </c>
      <c r="H201" t="s">
        <v>470</v>
      </c>
      <c r="I201" t="s">
        <v>419</v>
      </c>
      <c r="J201" t="s">
        <v>419</v>
      </c>
      <c r="L201">
        <v>1190</v>
      </c>
      <c r="M201" t="s">
        <v>419</v>
      </c>
      <c r="N201" t="s">
        <v>419</v>
      </c>
      <c r="O201">
        <v>300</v>
      </c>
      <c r="P201">
        <v>25400</v>
      </c>
      <c r="Q201" t="s">
        <v>419</v>
      </c>
      <c r="S201" t="s">
        <v>419</v>
      </c>
      <c r="T201">
        <v>500</v>
      </c>
      <c r="W201">
        <v>87.229961029852348</v>
      </c>
      <c r="X201">
        <v>222.23577171575482</v>
      </c>
      <c r="Y201">
        <v>204.99040842015299</v>
      </c>
      <c r="Z201">
        <v>225.34406599378522</v>
      </c>
      <c r="AA201">
        <v>17.44599220597047</v>
      </c>
      <c r="AB201">
        <v>18.318291816268992</v>
      </c>
      <c r="AC201">
        <v>17.009842400821206</v>
      </c>
      <c r="AD201">
        <v>5.7295546069774685</v>
      </c>
      <c r="AE201">
        <v>303.34218948131149</v>
      </c>
      <c r="AF201">
        <v>7.4581616680523757</v>
      </c>
      <c r="AG201">
        <v>55</v>
      </c>
      <c r="AH201">
        <v>258</v>
      </c>
      <c r="AI201">
        <v>313</v>
      </c>
      <c r="AJ201">
        <v>0.14538326838308724</v>
      </c>
      <c r="AK201" t="s">
        <v>419</v>
      </c>
      <c r="AL201">
        <v>318.5</v>
      </c>
      <c r="AM201">
        <v>27637.339388808843</v>
      </c>
      <c r="AN201">
        <v>92130</v>
      </c>
      <c r="AO201">
        <v>64492.660611191153</v>
      </c>
    </row>
    <row r="202" spans="1:41">
      <c r="A202" t="s">
        <v>31</v>
      </c>
      <c r="B202" t="s">
        <v>374</v>
      </c>
      <c r="C202">
        <v>72</v>
      </c>
      <c r="D202">
        <v>49</v>
      </c>
      <c r="E202">
        <v>207</v>
      </c>
      <c r="F202" t="s">
        <v>174</v>
      </c>
      <c r="G202" t="s">
        <v>422</v>
      </c>
      <c r="H202" t="s">
        <v>419</v>
      </c>
      <c r="I202" t="s">
        <v>419</v>
      </c>
      <c r="J202" t="s">
        <v>419</v>
      </c>
      <c r="L202">
        <v>1100</v>
      </c>
      <c r="M202">
        <v>3450</v>
      </c>
      <c r="N202" t="s">
        <v>419</v>
      </c>
      <c r="O202">
        <v>500</v>
      </c>
      <c r="P202">
        <v>35400</v>
      </c>
      <c r="Q202">
        <v>1062.5</v>
      </c>
      <c r="S202" t="s">
        <v>419</v>
      </c>
      <c r="T202" t="s">
        <v>419</v>
      </c>
      <c r="W202">
        <v>122.62358739020776</v>
      </c>
      <c r="X202">
        <v>312.40811359403233</v>
      </c>
      <c r="Y202">
        <v>288.16543036698823</v>
      </c>
      <c r="Z202">
        <v>316.77760075803673</v>
      </c>
      <c r="AA202">
        <v>24.524717478041552</v>
      </c>
      <c r="AB202">
        <v>25.750953351943632</v>
      </c>
      <c r="AC202">
        <v>23.911599541090514</v>
      </c>
      <c r="AD202">
        <v>8.054325965080146</v>
      </c>
      <c r="AE202">
        <v>426.42352514944753</v>
      </c>
      <c r="AF202">
        <v>10.484316721862763</v>
      </c>
      <c r="AG202">
        <v>77</v>
      </c>
      <c r="AH202">
        <v>363</v>
      </c>
      <c r="AI202">
        <v>440</v>
      </c>
      <c r="AJ202">
        <v>0.20437264565034627</v>
      </c>
      <c r="AK202">
        <v>0.40941277181751362</v>
      </c>
      <c r="AL202">
        <v>453</v>
      </c>
      <c r="AM202">
        <v>45677.775214687521</v>
      </c>
      <c r="AN202">
        <v>110287.5</v>
      </c>
      <c r="AO202">
        <v>64609.724785312479</v>
      </c>
    </row>
    <row r="203" spans="1:41">
      <c r="B203" t="s">
        <v>308</v>
      </c>
      <c r="E203">
        <v>232</v>
      </c>
      <c r="F203" t="s">
        <v>340</v>
      </c>
      <c r="G203" t="s">
        <v>419</v>
      </c>
      <c r="H203" t="s">
        <v>470</v>
      </c>
      <c r="I203" t="s">
        <v>419</v>
      </c>
      <c r="J203" t="s">
        <v>419</v>
      </c>
      <c r="L203" t="s">
        <v>419</v>
      </c>
      <c r="M203" t="s">
        <v>419</v>
      </c>
      <c r="N203">
        <v>400</v>
      </c>
      <c r="O203">
        <v>250</v>
      </c>
      <c r="P203">
        <v>17800</v>
      </c>
      <c r="Q203" t="s">
        <v>419</v>
      </c>
      <c r="S203" t="s">
        <v>419</v>
      </c>
      <c r="T203" t="s">
        <v>419</v>
      </c>
      <c r="W203">
        <v>56.295374210959025</v>
      </c>
      <c r="X203">
        <v>143.4237248772603</v>
      </c>
      <c r="Y203">
        <v>132.29412939575369</v>
      </c>
      <c r="Z203">
        <v>145.42971671164415</v>
      </c>
      <c r="AA203">
        <v>11.259074842191806</v>
      </c>
      <c r="AB203">
        <v>11.822028584301394</v>
      </c>
      <c r="AC203">
        <v>10.977597971137008</v>
      </c>
      <c r="AD203">
        <v>3.6976678294231586</v>
      </c>
      <c r="AE203">
        <v>195.76716381860999</v>
      </c>
      <c r="AF203">
        <v>4.8132544950369969</v>
      </c>
      <c r="AG203">
        <v>22</v>
      </c>
      <c r="AH203">
        <v>180</v>
      </c>
      <c r="AI203">
        <v>202</v>
      </c>
      <c r="AJ203">
        <v>9.3825623684931705E-2</v>
      </c>
      <c r="AK203" t="s">
        <v>419</v>
      </c>
      <c r="AL203">
        <v>216</v>
      </c>
      <c r="AN203">
        <v>65873.75</v>
      </c>
      <c r="AO203">
        <v>65873.75</v>
      </c>
    </row>
    <row r="204" spans="1:41">
      <c r="A204" t="s">
        <v>5</v>
      </c>
      <c r="B204" t="s">
        <v>374</v>
      </c>
      <c r="C204">
        <v>21</v>
      </c>
      <c r="D204">
        <v>44</v>
      </c>
      <c r="E204">
        <v>63</v>
      </c>
      <c r="F204" t="s">
        <v>99</v>
      </c>
      <c r="G204" t="s">
        <v>419</v>
      </c>
      <c r="H204" t="s">
        <v>419</v>
      </c>
      <c r="I204" t="s">
        <v>419</v>
      </c>
      <c r="J204" t="s">
        <v>419</v>
      </c>
      <c r="L204">
        <v>1500</v>
      </c>
      <c r="M204" t="s">
        <v>419</v>
      </c>
      <c r="N204" t="s">
        <v>419</v>
      </c>
      <c r="O204">
        <v>400</v>
      </c>
      <c r="P204">
        <v>27450</v>
      </c>
      <c r="Q204" t="s">
        <v>419</v>
      </c>
      <c r="S204" t="s">
        <v>419</v>
      </c>
      <c r="T204" t="s">
        <v>419</v>
      </c>
      <c r="W204">
        <v>90.852930657290287</v>
      </c>
      <c r="X204">
        <v>231.46601143557848</v>
      </c>
      <c r="Y204">
        <v>213.50438704463221</v>
      </c>
      <c r="Z204">
        <v>234.70340419799996</v>
      </c>
      <c r="AA204">
        <v>18.170586131458059</v>
      </c>
      <c r="AB204">
        <v>19.079115438030964</v>
      </c>
      <c r="AC204">
        <v>17.716321478171608</v>
      </c>
      <c r="AD204">
        <v>5.9675233286730176</v>
      </c>
      <c r="AE204">
        <v>315.94106636072701</v>
      </c>
      <c r="AF204">
        <v>7.7679255711983206</v>
      </c>
      <c r="AG204">
        <v>49</v>
      </c>
      <c r="AH204">
        <v>277</v>
      </c>
      <c r="AI204">
        <v>326</v>
      </c>
      <c r="AJ204">
        <v>0.15142155109548383</v>
      </c>
      <c r="AK204" t="s">
        <v>419</v>
      </c>
      <c r="AL204">
        <v>340</v>
      </c>
      <c r="AM204">
        <v>30416.253387989971</v>
      </c>
      <c r="AN204">
        <v>96677.5</v>
      </c>
      <c r="AO204">
        <v>66261.246612010029</v>
      </c>
    </row>
    <row r="205" spans="1:41">
      <c r="A205" t="s">
        <v>41</v>
      </c>
      <c r="B205" t="s">
        <v>374</v>
      </c>
      <c r="C205">
        <v>93</v>
      </c>
      <c r="D205">
        <v>86</v>
      </c>
      <c r="E205">
        <v>136</v>
      </c>
      <c r="F205" t="s">
        <v>202</v>
      </c>
      <c r="G205" t="s">
        <v>422</v>
      </c>
      <c r="H205" t="s">
        <v>419</v>
      </c>
      <c r="I205" t="s">
        <v>419</v>
      </c>
      <c r="J205" t="s">
        <v>419</v>
      </c>
      <c r="L205">
        <v>500</v>
      </c>
      <c r="M205" t="s">
        <v>419</v>
      </c>
      <c r="N205" t="s">
        <v>419</v>
      </c>
      <c r="O205" t="s">
        <v>419</v>
      </c>
      <c r="P205">
        <v>24160</v>
      </c>
      <c r="Q205" t="s">
        <v>419</v>
      </c>
      <c r="S205" t="s">
        <v>419</v>
      </c>
      <c r="T205" t="s">
        <v>419</v>
      </c>
      <c r="W205">
        <v>120.95144756215949</v>
      </c>
      <c r="X205">
        <v>308.14800295411368</v>
      </c>
      <c r="Y205">
        <v>284.23590177107474</v>
      </c>
      <c r="Z205">
        <v>312.45790620224534</v>
      </c>
      <c r="AA205">
        <v>24.190289512431896</v>
      </c>
      <c r="AB205">
        <v>25.399803988053492</v>
      </c>
      <c r="AC205">
        <v>23.585532274621094</v>
      </c>
      <c r="AD205">
        <v>7.9444942473745082</v>
      </c>
      <c r="AE205">
        <v>420.60865889740955</v>
      </c>
      <c r="AF205">
        <v>10.341348766564636</v>
      </c>
      <c r="AG205">
        <v>84</v>
      </c>
      <c r="AH205">
        <v>350</v>
      </c>
      <c r="AI205">
        <v>434</v>
      </c>
      <c r="AJ205">
        <v>0.20158574593693246</v>
      </c>
      <c r="AK205">
        <v>0.40382987038363843</v>
      </c>
      <c r="AL205">
        <v>451.5</v>
      </c>
      <c r="AM205">
        <v>31541.216762158485</v>
      </c>
      <c r="AN205">
        <v>98138.75</v>
      </c>
      <c r="AO205">
        <v>66597.533237841519</v>
      </c>
    </row>
    <row r="206" spans="1:41">
      <c r="B206" t="s">
        <v>374</v>
      </c>
      <c r="D206">
        <v>30</v>
      </c>
      <c r="E206">
        <v>150</v>
      </c>
      <c r="F206" t="s">
        <v>117</v>
      </c>
      <c r="G206" t="s">
        <v>419</v>
      </c>
      <c r="H206" t="s">
        <v>419</v>
      </c>
      <c r="I206" t="s">
        <v>419</v>
      </c>
      <c r="J206" t="s">
        <v>485</v>
      </c>
      <c r="L206">
        <v>1500</v>
      </c>
      <c r="M206">
        <v>5000</v>
      </c>
      <c r="N206" t="s">
        <v>419</v>
      </c>
      <c r="O206">
        <v>281</v>
      </c>
      <c r="P206">
        <v>29950</v>
      </c>
      <c r="Q206" t="s">
        <v>419</v>
      </c>
      <c r="S206" t="s">
        <v>419</v>
      </c>
      <c r="T206" t="s">
        <v>419</v>
      </c>
      <c r="W206">
        <v>108.13170888045593</v>
      </c>
      <c r="X206">
        <v>275.48715471473758</v>
      </c>
      <c r="Y206">
        <v>254.10951586907149</v>
      </c>
      <c r="Z206">
        <v>279.34024794117784</v>
      </c>
      <c r="AA206">
        <v>21.626341776091191</v>
      </c>
      <c r="AB206">
        <v>22.707658864895748</v>
      </c>
      <c r="AC206">
        <v>21.085683231688908</v>
      </c>
      <c r="AD206">
        <v>7.1024510782979471</v>
      </c>
      <c r="AE206">
        <v>376.02801763178553</v>
      </c>
      <c r="AF206">
        <v>9.2452611092789834</v>
      </c>
      <c r="AG206">
        <v>68</v>
      </c>
      <c r="AH206">
        <v>320</v>
      </c>
      <c r="AI206">
        <v>388</v>
      </c>
      <c r="AJ206">
        <v>0.1802195148007599</v>
      </c>
      <c r="AK206" t="s">
        <v>419</v>
      </c>
      <c r="AL206">
        <v>401.5</v>
      </c>
      <c r="AM206">
        <v>37410.99748158193</v>
      </c>
      <c r="AN206">
        <v>104580.62</v>
      </c>
      <c r="AO206">
        <v>67169.622518418066</v>
      </c>
    </row>
    <row r="207" spans="1:41">
      <c r="A207" t="s">
        <v>293</v>
      </c>
      <c r="E207">
        <v>19</v>
      </c>
      <c r="F207" t="s">
        <v>3</v>
      </c>
      <c r="G207" t="s">
        <v>422</v>
      </c>
      <c r="H207" t="s">
        <v>419</v>
      </c>
      <c r="I207" t="s">
        <v>419</v>
      </c>
      <c r="J207" t="s">
        <v>419</v>
      </c>
      <c r="L207">
        <v>225660</v>
      </c>
      <c r="M207">
        <v>10000</v>
      </c>
      <c r="N207">
        <v>2128</v>
      </c>
      <c r="O207">
        <v>681</v>
      </c>
      <c r="P207">
        <v>44710</v>
      </c>
      <c r="Q207">
        <v>175</v>
      </c>
      <c r="S207" t="s">
        <v>419</v>
      </c>
      <c r="T207">
        <v>27800</v>
      </c>
      <c r="W207">
        <v>216.82079770359462</v>
      </c>
      <c r="X207">
        <v>552.394346309448</v>
      </c>
      <c r="Y207">
        <v>509.52887460344732</v>
      </c>
      <c r="Z207">
        <v>560.12039406761937</v>
      </c>
      <c r="AA207">
        <v>43.364159540718923</v>
      </c>
      <c r="AB207">
        <v>45.532367517754864</v>
      </c>
      <c r="AC207">
        <v>42.280055552200949</v>
      </c>
      <c r="AD207">
        <v>14.241512729164439</v>
      </c>
      <c r="AE207">
        <v>753.99432401425031</v>
      </c>
      <c r="AF207">
        <v>18.538178203657338</v>
      </c>
      <c r="AG207">
        <v>90</v>
      </c>
      <c r="AH207">
        <v>688</v>
      </c>
      <c r="AI207">
        <v>778</v>
      </c>
      <c r="AJ207">
        <v>0.36136799617265769</v>
      </c>
      <c r="AK207">
        <v>0.72391621925914895</v>
      </c>
      <c r="AL207">
        <v>791.5</v>
      </c>
      <c r="AM207">
        <v>86553.017743249482</v>
      </c>
      <c r="AN207">
        <v>154100</v>
      </c>
      <c r="AO207">
        <v>67546.982256750518</v>
      </c>
    </row>
    <row r="208" spans="1:41">
      <c r="A208" t="s">
        <v>293</v>
      </c>
      <c r="E208">
        <v>35</v>
      </c>
      <c r="F208" t="s">
        <v>12</v>
      </c>
      <c r="G208" t="s">
        <v>419</v>
      </c>
      <c r="H208" t="s">
        <v>419</v>
      </c>
      <c r="I208" t="s">
        <v>419</v>
      </c>
      <c r="J208" t="s">
        <v>485</v>
      </c>
      <c r="L208">
        <v>78430</v>
      </c>
      <c r="M208">
        <v>3000</v>
      </c>
      <c r="N208">
        <v>370</v>
      </c>
      <c r="O208">
        <v>1000</v>
      </c>
      <c r="P208">
        <v>23550</v>
      </c>
      <c r="Q208" t="s">
        <v>419</v>
      </c>
      <c r="S208" t="s">
        <v>419</v>
      </c>
      <c r="T208" t="s">
        <v>419</v>
      </c>
      <c r="W208">
        <v>116.21371804935599</v>
      </c>
      <c r="X208">
        <v>296.07768947434425</v>
      </c>
      <c r="Y208">
        <v>273.10223741598656</v>
      </c>
      <c r="Z208">
        <v>300.21877162750297</v>
      </c>
      <c r="AA208">
        <v>23.242743609871194</v>
      </c>
      <c r="AB208">
        <v>24.404880790364754</v>
      </c>
      <c r="AC208">
        <v>22.661675019624418</v>
      </c>
      <c r="AD208">
        <v>7.6333043805418654</v>
      </c>
      <c r="AE208">
        <v>404.13320451663543</v>
      </c>
      <c r="AF208">
        <v>9.936272893219936</v>
      </c>
      <c r="AG208">
        <v>49</v>
      </c>
      <c r="AH208">
        <v>368</v>
      </c>
      <c r="AI208">
        <v>417</v>
      </c>
      <c r="AJ208">
        <v>0.19368953008225998</v>
      </c>
      <c r="AK208" t="s">
        <v>419</v>
      </c>
      <c r="AL208">
        <v>434.5</v>
      </c>
      <c r="AM208">
        <v>29731.464849444241</v>
      </c>
      <c r="AN208">
        <v>97933.25</v>
      </c>
      <c r="AO208">
        <v>68201.785150555763</v>
      </c>
    </row>
    <row r="209" spans="1:41">
      <c r="B209" t="s">
        <v>374</v>
      </c>
      <c r="D209">
        <v>70</v>
      </c>
      <c r="E209">
        <v>223</v>
      </c>
      <c r="F209" t="s">
        <v>158</v>
      </c>
      <c r="G209" t="s">
        <v>419</v>
      </c>
      <c r="H209" t="s">
        <v>419</v>
      </c>
      <c r="I209" t="s">
        <v>419</v>
      </c>
      <c r="J209" t="s">
        <v>419</v>
      </c>
      <c r="L209" t="s">
        <v>419</v>
      </c>
      <c r="M209" t="s">
        <v>419</v>
      </c>
      <c r="N209" t="s">
        <v>419</v>
      </c>
      <c r="O209" t="s">
        <v>419</v>
      </c>
      <c r="P209">
        <v>30605</v>
      </c>
      <c r="Q209" t="s">
        <v>419</v>
      </c>
      <c r="S209" t="s">
        <v>419</v>
      </c>
      <c r="T209" t="s">
        <v>419</v>
      </c>
      <c r="W209">
        <v>119.00061776276979</v>
      </c>
      <c r="X209">
        <v>303.17787387420861</v>
      </c>
      <c r="Y209">
        <v>279.65145174250904</v>
      </c>
      <c r="Z209">
        <v>307.41826255382199</v>
      </c>
      <c r="AA209">
        <v>23.800123552553959</v>
      </c>
      <c r="AB209">
        <v>24.990129730181661</v>
      </c>
      <c r="AC209">
        <v>23.205120463740112</v>
      </c>
      <c r="AD209">
        <v>7.8163572433845969</v>
      </c>
      <c r="AE209">
        <v>413.82464827003196</v>
      </c>
      <c r="AF209">
        <v>10.174552818716817</v>
      </c>
      <c r="AG209">
        <v>84</v>
      </c>
      <c r="AH209">
        <v>343</v>
      </c>
      <c r="AI209">
        <v>427</v>
      </c>
      <c r="AJ209">
        <v>0.19833436293794968</v>
      </c>
      <c r="AK209" t="s">
        <v>419</v>
      </c>
      <c r="AL209">
        <v>442</v>
      </c>
      <c r="AM209">
        <v>38180.37607062827</v>
      </c>
      <c r="AN209">
        <v>106572.5</v>
      </c>
      <c r="AO209">
        <v>68392.123929371737</v>
      </c>
    </row>
    <row r="210" spans="1:41">
      <c r="B210" t="s">
        <v>308</v>
      </c>
      <c r="E210">
        <v>271</v>
      </c>
      <c r="F210" t="s">
        <v>356</v>
      </c>
      <c r="G210" t="s">
        <v>422</v>
      </c>
      <c r="H210" t="s">
        <v>419</v>
      </c>
      <c r="I210" t="s">
        <v>419</v>
      </c>
      <c r="J210" t="s">
        <v>419</v>
      </c>
      <c r="L210" t="s">
        <v>419</v>
      </c>
      <c r="M210" t="s">
        <v>419</v>
      </c>
      <c r="N210" t="s">
        <v>419</v>
      </c>
      <c r="O210" t="s">
        <v>419</v>
      </c>
      <c r="P210">
        <v>19385</v>
      </c>
      <c r="Q210" t="s">
        <v>419</v>
      </c>
      <c r="S210" t="s">
        <v>419</v>
      </c>
      <c r="T210" t="s">
        <v>419</v>
      </c>
      <c r="W210">
        <v>85.836511173145439</v>
      </c>
      <c r="X210">
        <v>218.68567951582264</v>
      </c>
      <c r="Y210">
        <v>201.71580125689178</v>
      </c>
      <c r="Z210">
        <v>221.74432053062574</v>
      </c>
      <c r="AA210">
        <v>17.167302234629087</v>
      </c>
      <c r="AB210">
        <v>18.025667346360542</v>
      </c>
      <c r="AC210">
        <v>16.738119678763361</v>
      </c>
      <c r="AD210">
        <v>5.6380281755561032</v>
      </c>
      <c r="AE210">
        <v>298.49646760461326</v>
      </c>
      <c r="AF210">
        <v>7.3390217053039351</v>
      </c>
      <c r="AG210">
        <v>24</v>
      </c>
      <c r="AH210">
        <v>284</v>
      </c>
      <c r="AI210">
        <v>308</v>
      </c>
      <c r="AJ210">
        <v>0.1430608519552424</v>
      </c>
      <c r="AK210">
        <v>0.28658894027225945</v>
      </c>
      <c r="AL210">
        <v>316.5</v>
      </c>
      <c r="AN210">
        <v>70132.5</v>
      </c>
      <c r="AO210">
        <v>70132.5</v>
      </c>
    </row>
    <row r="211" spans="1:41">
      <c r="B211" t="s">
        <v>374</v>
      </c>
      <c r="D211">
        <v>83</v>
      </c>
      <c r="E211">
        <v>267</v>
      </c>
      <c r="F211" t="s">
        <v>242</v>
      </c>
      <c r="G211" t="s">
        <v>419</v>
      </c>
      <c r="H211" t="s">
        <v>419</v>
      </c>
      <c r="I211" t="s">
        <v>419</v>
      </c>
      <c r="J211" t="s">
        <v>419</v>
      </c>
      <c r="L211" t="s">
        <v>419</v>
      </c>
      <c r="M211" t="s">
        <v>419</v>
      </c>
      <c r="N211" t="s">
        <v>419</v>
      </c>
      <c r="O211">
        <v>500</v>
      </c>
      <c r="P211">
        <v>26735</v>
      </c>
      <c r="Q211" t="s">
        <v>419</v>
      </c>
      <c r="S211" t="s">
        <v>419</v>
      </c>
      <c r="T211" t="s">
        <v>419</v>
      </c>
      <c r="W211">
        <v>120.95144756215949</v>
      </c>
      <c r="X211">
        <v>308.14800295411368</v>
      </c>
      <c r="Y211">
        <v>284.23590177107474</v>
      </c>
      <c r="Z211">
        <v>312.45790620224534</v>
      </c>
      <c r="AA211">
        <v>24.190289512431896</v>
      </c>
      <c r="AB211">
        <v>25.399803988053492</v>
      </c>
      <c r="AC211">
        <v>23.585532274621094</v>
      </c>
      <c r="AD211">
        <v>7.9444942473745082</v>
      </c>
      <c r="AE211">
        <v>420.60865889740955</v>
      </c>
      <c r="AF211">
        <v>10.341348766564636</v>
      </c>
      <c r="AG211">
        <v>88</v>
      </c>
      <c r="AH211">
        <v>346</v>
      </c>
      <c r="AI211">
        <v>434</v>
      </c>
      <c r="AJ211">
        <v>0.20158574593693246</v>
      </c>
      <c r="AK211" t="s">
        <v>419</v>
      </c>
      <c r="AL211">
        <v>450</v>
      </c>
      <c r="AM211">
        <v>34702.602126956073</v>
      </c>
      <c r="AN211">
        <v>106865</v>
      </c>
      <c r="AO211">
        <v>72162.397873043927</v>
      </c>
    </row>
    <row r="212" spans="1:41">
      <c r="B212" t="s">
        <v>308</v>
      </c>
      <c r="E212">
        <v>307</v>
      </c>
      <c r="F212" t="s">
        <v>358</v>
      </c>
      <c r="G212" t="s">
        <v>419</v>
      </c>
      <c r="H212" t="s">
        <v>470</v>
      </c>
      <c r="I212" t="s">
        <v>419</v>
      </c>
      <c r="J212" t="s">
        <v>419</v>
      </c>
      <c r="L212" t="s">
        <v>419</v>
      </c>
      <c r="M212" t="s">
        <v>419</v>
      </c>
      <c r="N212" t="s">
        <v>419</v>
      </c>
      <c r="O212">
        <v>350</v>
      </c>
      <c r="P212">
        <v>24000</v>
      </c>
      <c r="Q212" t="s">
        <v>419</v>
      </c>
      <c r="S212" t="s">
        <v>419</v>
      </c>
      <c r="T212" t="s">
        <v>419</v>
      </c>
      <c r="W212">
        <v>83.606991402414366</v>
      </c>
      <c r="X212">
        <v>213.00553199593108</v>
      </c>
      <c r="Y212">
        <v>196.47642979567377</v>
      </c>
      <c r="Z212">
        <v>215.98472778957046</v>
      </c>
      <c r="AA212">
        <v>16.721398280482873</v>
      </c>
      <c r="AB212">
        <v>17.55746819450702</v>
      </c>
      <c r="AC212">
        <v>16.303363323470805</v>
      </c>
      <c r="AD212">
        <v>5.4915858852819168</v>
      </c>
      <c r="AE212">
        <v>290.74331260189598</v>
      </c>
      <c r="AF212">
        <v>7.148397764906429</v>
      </c>
      <c r="AG212">
        <v>55</v>
      </c>
      <c r="AH212">
        <v>245</v>
      </c>
      <c r="AI212">
        <v>300</v>
      </c>
      <c r="AJ212">
        <v>0.13934498567069062</v>
      </c>
      <c r="AK212" t="s">
        <v>419</v>
      </c>
      <c r="AL212">
        <v>308</v>
      </c>
      <c r="AN212">
        <v>72750</v>
      </c>
      <c r="AO212">
        <v>72750</v>
      </c>
    </row>
    <row r="213" spans="1:41">
      <c r="A213" t="s">
        <v>53</v>
      </c>
      <c r="B213" t="s">
        <v>374</v>
      </c>
      <c r="C213">
        <v>115</v>
      </c>
      <c r="D213">
        <v>50</v>
      </c>
      <c r="E213">
        <v>137</v>
      </c>
      <c r="F213" t="s">
        <v>232</v>
      </c>
      <c r="G213" t="s">
        <v>422</v>
      </c>
      <c r="H213" t="s">
        <v>419</v>
      </c>
      <c r="I213" t="s">
        <v>419</v>
      </c>
      <c r="J213" t="s">
        <v>419</v>
      </c>
      <c r="L213">
        <v>1100</v>
      </c>
      <c r="M213" t="s">
        <v>419</v>
      </c>
      <c r="N213" t="s">
        <v>419</v>
      </c>
      <c r="O213">
        <v>300</v>
      </c>
      <c r="P213">
        <v>31710</v>
      </c>
      <c r="Q213">
        <v>1100</v>
      </c>
      <c r="S213" t="s">
        <v>419</v>
      </c>
      <c r="T213" t="s">
        <v>419</v>
      </c>
      <c r="W213">
        <v>137.394155871301</v>
      </c>
      <c r="X213">
        <v>350.03909091331349</v>
      </c>
      <c r="Y213">
        <v>322.87626629755732</v>
      </c>
      <c r="Z213">
        <v>354.93490266752758</v>
      </c>
      <c r="AA213">
        <v>27.478831174260193</v>
      </c>
      <c r="AB213">
        <v>28.852772732973207</v>
      </c>
      <c r="AC213">
        <v>26.791860394903694</v>
      </c>
      <c r="AD213">
        <v>9.0245061381466201</v>
      </c>
      <c r="AE213">
        <v>477.78817704244915</v>
      </c>
      <c r="AF213">
        <v>11.747200326996232</v>
      </c>
      <c r="AG213">
        <v>53</v>
      </c>
      <c r="AH213">
        <v>440</v>
      </c>
      <c r="AI213">
        <v>493</v>
      </c>
      <c r="AJ213">
        <v>0.22899025978550164</v>
      </c>
      <c r="AK213">
        <v>0.45872840115007762</v>
      </c>
      <c r="AL213">
        <v>517.5</v>
      </c>
      <c r="AM213">
        <v>38891.932815848544</v>
      </c>
      <c r="AN213">
        <v>112022</v>
      </c>
      <c r="AO213">
        <v>73130.067184151456</v>
      </c>
    </row>
    <row r="214" spans="1:41">
      <c r="B214" t="s">
        <v>374</v>
      </c>
      <c r="D214">
        <v>54</v>
      </c>
      <c r="E214">
        <v>113</v>
      </c>
      <c r="F214" t="s">
        <v>227</v>
      </c>
      <c r="G214" t="s">
        <v>422</v>
      </c>
      <c r="H214" t="s">
        <v>419</v>
      </c>
      <c r="I214" t="s">
        <v>419</v>
      </c>
      <c r="J214" t="s">
        <v>419</v>
      </c>
      <c r="L214">
        <v>60650</v>
      </c>
      <c r="M214" t="s">
        <v>419</v>
      </c>
      <c r="N214" t="s">
        <v>419</v>
      </c>
      <c r="O214" t="s">
        <v>419</v>
      </c>
      <c r="P214">
        <v>25260</v>
      </c>
      <c r="Q214">
        <v>750</v>
      </c>
      <c r="S214" t="s">
        <v>419</v>
      </c>
      <c r="T214" t="s">
        <v>419</v>
      </c>
      <c r="W214">
        <v>128.47607678837679</v>
      </c>
      <c r="X214">
        <v>327.31850083374752</v>
      </c>
      <c r="Y214">
        <v>301.91878045268544</v>
      </c>
      <c r="Z214">
        <v>331.89653170330666</v>
      </c>
      <c r="AA214">
        <v>25.695215357675352</v>
      </c>
      <c r="AB214">
        <v>26.979976125559123</v>
      </c>
      <c r="AC214">
        <v>25.052834973733471</v>
      </c>
      <c r="AD214">
        <v>8.4387369770498815</v>
      </c>
      <c r="AE214">
        <v>446.77555703158026</v>
      </c>
      <c r="AF214">
        <v>10.984704565406213</v>
      </c>
      <c r="AG214">
        <v>83</v>
      </c>
      <c r="AH214">
        <v>378</v>
      </c>
      <c r="AI214">
        <v>461</v>
      </c>
      <c r="AJ214">
        <v>0.21412679464729462</v>
      </c>
      <c r="AK214">
        <v>0.42895292683607672</v>
      </c>
      <c r="AL214">
        <v>497</v>
      </c>
      <c r="AM214">
        <v>34916.137618647706</v>
      </c>
      <c r="AN214">
        <v>108115.13</v>
      </c>
      <c r="AO214">
        <v>73198.992381352291</v>
      </c>
    </row>
    <row r="215" spans="1:41">
      <c r="A215" t="s">
        <v>293</v>
      </c>
      <c r="E215">
        <v>268</v>
      </c>
      <c r="F215" t="s">
        <v>70</v>
      </c>
      <c r="G215" t="s">
        <v>422</v>
      </c>
      <c r="H215" t="s">
        <v>419</v>
      </c>
      <c r="I215" t="s">
        <v>419</v>
      </c>
      <c r="J215" t="s">
        <v>419</v>
      </c>
      <c r="L215">
        <v>91153</v>
      </c>
      <c r="M215">
        <v>3500</v>
      </c>
      <c r="N215">
        <v>730</v>
      </c>
      <c r="O215">
        <v>400</v>
      </c>
      <c r="P215">
        <v>25130</v>
      </c>
      <c r="Q215" t="s">
        <v>419</v>
      </c>
      <c r="S215" t="s">
        <v>419</v>
      </c>
      <c r="T215" t="s">
        <v>419</v>
      </c>
      <c r="W215">
        <v>127.64000687435264</v>
      </c>
      <c r="X215">
        <v>325.18844551378822</v>
      </c>
      <c r="Y215">
        <v>299.95401615472872</v>
      </c>
      <c r="Z215">
        <v>329.736684425411</v>
      </c>
      <c r="AA215">
        <v>25.528001374870527</v>
      </c>
      <c r="AB215">
        <v>26.804401443614051</v>
      </c>
      <c r="AC215">
        <v>24.889801340498767</v>
      </c>
      <c r="AD215">
        <v>8.3838211181970621</v>
      </c>
      <c r="AE215">
        <v>443.86812390556128</v>
      </c>
      <c r="AF215">
        <v>10.91322058775715</v>
      </c>
      <c r="AG215">
        <v>48</v>
      </c>
      <c r="AH215">
        <v>410</v>
      </c>
      <c r="AI215">
        <v>458</v>
      </c>
      <c r="AJ215">
        <v>0.21273334479058773</v>
      </c>
      <c r="AK215">
        <v>0.42616147611913913</v>
      </c>
      <c r="AL215">
        <v>473</v>
      </c>
      <c r="AM215">
        <v>38096.317669864497</v>
      </c>
      <c r="AN215">
        <v>111384.38</v>
      </c>
      <c r="AO215">
        <v>73288.062330135508</v>
      </c>
    </row>
    <row r="216" spans="1:41">
      <c r="A216" t="s">
        <v>32</v>
      </c>
      <c r="B216" t="s">
        <v>374</v>
      </c>
      <c r="C216">
        <v>73</v>
      </c>
      <c r="D216">
        <v>38</v>
      </c>
      <c r="E216">
        <v>25</v>
      </c>
      <c r="F216" t="s">
        <v>180</v>
      </c>
      <c r="G216" t="s">
        <v>419</v>
      </c>
      <c r="H216" t="s">
        <v>419</v>
      </c>
      <c r="I216" t="s">
        <v>471</v>
      </c>
      <c r="J216" t="s">
        <v>419</v>
      </c>
      <c r="L216">
        <v>1100</v>
      </c>
      <c r="M216" t="s">
        <v>419</v>
      </c>
      <c r="N216" t="s">
        <v>419</v>
      </c>
      <c r="O216">
        <v>300</v>
      </c>
      <c r="P216">
        <v>37550</v>
      </c>
      <c r="Q216" t="s">
        <v>419</v>
      </c>
      <c r="S216" t="s">
        <v>419</v>
      </c>
      <c r="T216" t="s">
        <v>419</v>
      </c>
      <c r="W216">
        <v>140.45974555605616</v>
      </c>
      <c r="X216">
        <v>357.84929375316426</v>
      </c>
      <c r="Y216">
        <v>330.080402056732</v>
      </c>
      <c r="Z216">
        <v>362.85434268647839</v>
      </c>
      <c r="AA216">
        <v>28.091949111211228</v>
      </c>
      <c r="AB216">
        <v>29.496546566771794</v>
      </c>
      <c r="AC216">
        <v>27.389650383430947</v>
      </c>
      <c r="AD216">
        <v>9.2258642872736214</v>
      </c>
      <c r="AE216">
        <v>488.4487651711853</v>
      </c>
      <c r="AF216">
        <v>12.009308245042801</v>
      </c>
      <c r="AG216">
        <v>45</v>
      </c>
      <c r="AH216">
        <v>459</v>
      </c>
      <c r="AI216">
        <v>504</v>
      </c>
      <c r="AJ216">
        <v>0.23409957592676026</v>
      </c>
      <c r="AK216" t="s">
        <v>419</v>
      </c>
      <c r="AL216">
        <v>523.5</v>
      </c>
      <c r="AM216">
        <v>40969.549686772079</v>
      </c>
      <c r="AN216">
        <v>114544.5</v>
      </c>
      <c r="AO216">
        <v>73574.950313227921</v>
      </c>
    </row>
    <row r="217" spans="1:41">
      <c r="A217" t="s">
        <v>35</v>
      </c>
      <c r="B217" t="s">
        <v>374</v>
      </c>
      <c r="C217">
        <v>82</v>
      </c>
      <c r="D217">
        <v>73</v>
      </c>
      <c r="E217">
        <v>49</v>
      </c>
      <c r="F217" t="s">
        <v>190</v>
      </c>
      <c r="G217" t="s">
        <v>422</v>
      </c>
      <c r="H217" t="s">
        <v>419</v>
      </c>
      <c r="I217" t="s">
        <v>419</v>
      </c>
      <c r="J217" t="s">
        <v>419</v>
      </c>
      <c r="L217">
        <v>11500</v>
      </c>
      <c r="M217" t="s">
        <v>419</v>
      </c>
      <c r="N217" t="s">
        <v>419</v>
      </c>
      <c r="O217" t="s">
        <v>419</v>
      </c>
      <c r="P217">
        <v>34085</v>
      </c>
      <c r="Q217" t="s">
        <v>419</v>
      </c>
      <c r="S217" t="s">
        <v>419</v>
      </c>
      <c r="T217" t="s">
        <v>419</v>
      </c>
      <c r="W217">
        <v>165.26315300543908</v>
      </c>
      <c r="X217">
        <v>421.04093491195715</v>
      </c>
      <c r="Y217">
        <v>388.36840956278189</v>
      </c>
      <c r="Z217">
        <v>426.92981193071762</v>
      </c>
      <c r="AA217">
        <v>33.05263060108782</v>
      </c>
      <c r="AB217">
        <v>34.705262131142206</v>
      </c>
      <c r="AC217">
        <v>32.226314836060624</v>
      </c>
      <c r="AD217">
        <v>10.855034766573924</v>
      </c>
      <c r="AE217">
        <v>574.70261457641436</v>
      </c>
      <c r="AF217">
        <v>14.129999581965041</v>
      </c>
      <c r="AG217">
        <v>50</v>
      </c>
      <c r="AH217">
        <v>543</v>
      </c>
      <c r="AI217">
        <v>593</v>
      </c>
      <c r="AJ217">
        <v>0.27543858834239848</v>
      </c>
      <c r="AK217">
        <v>0.55177675838133078</v>
      </c>
      <c r="AL217">
        <v>614.5</v>
      </c>
      <c r="AM217">
        <v>45453.636655564165</v>
      </c>
      <c r="AN217">
        <v>119400</v>
      </c>
      <c r="AO217">
        <v>73946.363344435842</v>
      </c>
    </row>
    <row r="218" spans="1:41">
      <c r="A218" t="s">
        <v>293</v>
      </c>
      <c r="E218">
        <v>143</v>
      </c>
      <c r="F218" t="s">
        <v>60</v>
      </c>
      <c r="G218" t="s">
        <v>419</v>
      </c>
      <c r="H218" t="s">
        <v>470</v>
      </c>
      <c r="I218" t="s">
        <v>419</v>
      </c>
      <c r="J218" t="s">
        <v>419</v>
      </c>
      <c r="L218">
        <v>63315</v>
      </c>
      <c r="M218">
        <v>2500</v>
      </c>
      <c r="N218">
        <v>300</v>
      </c>
      <c r="O218">
        <v>400</v>
      </c>
      <c r="P218">
        <v>26265</v>
      </c>
      <c r="Q218">
        <v>500</v>
      </c>
      <c r="S218" t="s">
        <v>419</v>
      </c>
      <c r="T218">
        <v>1150</v>
      </c>
      <c r="W218">
        <v>138.50891575666648</v>
      </c>
      <c r="X218">
        <v>352.8791646732592</v>
      </c>
      <c r="Y218">
        <v>325.49595202816624</v>
      </c>
      <c r="Z218">
        <v>357.8146990380551</v>
      </c>
      <c r="AA218">
        <v>27.701783151333299</v>
      </c>
      <c r="AB218">
        <v>29.086872308899959</v>
      </c>
      <c r="AC218">
        <v>27.009238572549965</v>
      </c>
      <c r="AD218">
        <v>9.0977272832837102</v>
      </c>
      <c r="AE218">
        <v>481.6647545438077</v>
      </c>
      <c r="AF218">
        <v>11.842512297194984</v>
      </c>
      <c r="AG218">
        <v>106</v>
      </c>
      <c r="AH218">
        <v>391</v>
      </c>
      <c r="AI218">
        <v>497</v>
      </c>
      <c r="AJ218">
        <v>0.23084819292777747</v>
      </c>
      <c r="AK218" t="s">
        <v>419</v>
      </c>
      <c r="AL218">
        <v>508.5</v>
      </c>
      <c r="AM218">
        <v>32669.881109649716</v>
      </c>
      <c r="AN218">
        <v>107143.75</v>
      </c>
      <c r="AO218">
        <v>74473.868890350277</v>
      </c>
    </row>
    <row r="219" spans="1:41">
      <c r="A219" t="s">
        <v>37</v>
      </c>
      <c r="B219" t="s">
        <v>374</v>
      </c>
      <c r="C219">
        <v>85</v>
      </c>
      <c r="D219">
        <v>36</v>
      </c>
      <c r="E219">
        <v>121</v>
      </c>
      <c r="F219" t="s">
        <v>198</v>
      </c>
      <c r="G219" t="s">
        <v>419</v>
      </c>
      <c r="H219" t="s">
        <v>419</v>
      </c>
      <c r="I219" t="s">
        <v>419</v>
      </c>
      <c r="J219" t="s">
        <v>419</v>
      </c>
      <c r="L219">
        <v>1500</v>
      </c>
      <c r="M219" t="s">
        <v>419</v>
      </c>
      <c r="N219" t="s">
        <v>419</v>
      </c>
      <c r="O219">
        <v>400</v>
      </c>
      <c r="P219">
        <v>46035</v>
      </c>
      <c r="Q219" t="s">
        <v>419</v>
      </c>
      <c r="S219" t="s">
        <v>419</v>
      </c>
      <c r="T219" t="s">
        <v>419</v>
      </c>
      <c r="W219">
        <v>156.06638395117352</v>
      </c>
      <c r="X219">
        <v>397.61032639240483</v>
      </c>
      <c r="Y219">
        <v>366.75600228525781</v>
      </c>
      <c r="Z219">
        <v>403.17149187386497</v>
      </c>
      <c r="AA219">
        <v>31.213276790234705</v>
      </c>
      <c r="AB219">
        <v>32.773940629746441</v>
      </c>
      <c r="AC219">
        <v>30.432944870478835</v>
      </c>
      <c r="AD219">
        <v>10.250960319192913</v>
      </c>
      <c r="AE219">
        <v>542.72085019020597</v>
      </c>
      <c r="AF219">
        <v>13.343675827825336</v>
      </c>
      <c r="AG219">
        <v>64</v>
      </c>
      <c r="AH219">
        <v>496</v>
      </c>
      <c r="AI219">
        <v>560</v>
      </c>
      <c r="AJ219">
        <v>0.26011063991862254</v>
      </c>
      <c r="AK219" t="s">
        <v>419</v>
      </c>
      <c r="AL219">
        <v>576.5</v>
      </c>
      <c r="AM219">
        <v>49118.25928626224</v>
      </c>
      <c r="AN219">
        <v>124215</v>
      </c>
      <c r="AO219">
        <v>75096.74071373776</v>
      </c>
    </row>
    <row r="220" spans="1:41">
      <c r="A220" t="s">
        <v>33</v>
      </c>
      <c r="B220" t="s">
        <v>374</v>
      </c>
      <c r="C220">
        <v>74</v>
      </c>
      <c r="D220">
        <v>48</v>
      </c>
      <c r="E220">
        <v>75</v>
      </c>
      <c r="F220" t="s">
        <v>183</v>
      </c>
      <c r="G220" t="s">
        <v>419</v>
      </c>
      <c r="H220" t="s">
        <v>419</v>
      </c>
      <c r="I220" t="s">
        <v>419</v>
      </c>
      <c r="J220" t="s">
        <v>419</v>
      </c>
      <c r="L220">
        <v>1500</v>
      </c>
      <c r="M220" t="s">
        <v>419</v>
      </c>
      <c r="N220">
        <v>100</v>
      </c>
      <c r="O220">
        <v>400</v>
      </c>
      <c r="P220">
        <v>39895</v>
      </c>
      <c r="Q220" t="s">
        <v>419</v>
      </c>
      <c r="S220" t="s">
        <v>419</v>
      </c>
      <c r="T220" t="s">
        <v>419</v>
      </c>
      <c r="W220">
        <v>134.04987621520439</v>
      </c>
      <c r="X220">
        <v>341.51886963347619</v>
      </c>
      <c r="Y220">
        <v>315.01720910573033</v>
      </c>
      <c r="Z220">
        <v>346.29551355594469</v>
      </c>
      <c r="AA220">
        <v>26.809975243040881</v>
      </c>
      <c r="AB220">
        <v>28.150474005192923</v>
      </c>
      <c r="AC220">
        <v>26.139725861964859</v>
      </c>
      <c r="AD220">
        <v>8.8048427027353426</v>
      </c>
      <c r="AE220">
        <v>466.15844453837332</v>
      </c>
      <c r="AF220">
        <v>11.461264416399978</v>
      </c>
      <c r="AG220">
        <v>59</v>
      </c>
      <c r="AH220">
        <v>422</v>
      </c>
      <c r="AI220">
        <v>481</v>
      </c>
      <c r="AJ220">
        <v>0.22341646035867399</v>
      </c>
      <c r="AK220" t="s">
        <v>419</v>
      </c>
      <c r="AL220">
        <v>494.5</v>
      </c>
      <c r="AM220">
        <v>43390.763965805971</v>
      </c>
      <c r="AN220">
        <v>119212.5</v>
      </c>
      <c r="AO220">
        <v>75821.736034194037</v>
      </c>
    </row>
    <row r="221" spans="1:41">
      <c r="A221" t="s">
        <v>309</v>
      </c>
      <c r="E221">
        <v>86</v>
      </c>
      <c r="F221" t="s">
        <v>364</v>
      </c>
      <c r="G221" t="s">
        <v>419</v>
      </c>
      <c r="H221" t="s">
        <v>419</v>
      </c>
      <c r="I221" t="s">
        <v>471</v>
      </c>
      <c r="J221" t="s">
        <v>419</v>
      </c>
      <c r="L221" t="s">
        <v>419</v>
      </c>
      <c r="M221">
        <v>4000</v>
      </c>
      <c r="N221" t="s">
        <v>419</v>
      </c>
      <c r="O221">
        <v>100</v>
      </c>
      <c r="P221">
        <v>27210</v>
      </c>
      <c r="Q221" t="s">
        <v>419</v>
      </c>
      <c r="S221" t="s">
        <v>419</v>
      </c>
      <c r="T221">
        <v>100</v>
      </c>
      <c r="W221">
        <v>144.91878509751828</v>
      </c>
      <c r="X221">
        <v>369.20958879294733</v>
      </c>
      <c r="Y221">
        <v>340.55914497916797</v>
      </c>
      <c r="Z221">
        <v>374.3735281685889</v>
      </c>
      <c r="AA221">
        <v>28.983757019503656</v>
      </c>
      <c r="AB221">
        <v>30.432944870478835</v>
      </c>
      <c r="AC221">
        <v>28.259163094016063</v>
      </c>
      <c r="AD221">
        <v>9.5187488678219925</v>
      </c>
      <c r="AE221">
        <v>503.9550751766198</v>
      </c>
      <c r="AF221">
        <v>12.390556125837813</v>
      </c>
      <c r="AG221">
        <v>79</v>
      </c>
      <c r="AH221">
        <v>441</v>
      </c>
      <c r="AI221">
        <v>520</v>
      </c>
      <c r="AJ221">
        <v>0.24153130849586379</v>
      </c>
      <c r="AK221" t="s">
        <v>419</v>
      </c>
      <c r="AL221">
        <v>530.5</v>
      </c>
      <c r="AN221">
        <v>76152.5</v>
      </c>
      <c r="AO221">
        <v>76152.5</v>
      </c>
    </row>
    <row r="222" spans="1:41">
      <c r="B222" t="s">
        <v>308</v>
      </c>
      <c r="E222">
        <v>155</v>
      </c>
      <c r="F222" t="s">
        <v>318</v>
      </c>
      <c r="G222" t="s">
        <v>419</v>
      </c>
      <c r="H222" t="s">
        <v>470</v>
      </c>
      <c r="I222" t="s">
        <v>419</v>
      </c>
      <c r="J222" t="s">
        <v>419</v>
      </c>
      <c r="L222" t="s">
        <v>419</v>
      </c>
      <c r="M222" t="s">
        <v>419</v>
      </c>
      <c r="N222" t="s">
        <v>419</v>
      </c>
      <c r="O222" t="s">
        <v>419</v>
      </c>
      <c r="P222">
        <v>25550</v>
      </c>
      <c r="Q222" t="s">
        <v>419</v>
      </c>
      <c r="S222" t="s">
        <v>419</v>
      </c>
      <c r="T222" t="s">
        <v>419</v>
      </c>
      <c r="W222">
        <v>98.934939826190345</v>
      </c>
      <c r="X222">
        <v>252.05654619518515</v>
      </c>
      <c r="Y222">
        <v>232.49710859154729</v>
      </c>
      <c r="Z222">
        <v>255.58192788432504</v>
      </c>
      <c r="AA222">
        <v>19.786987965238069</v>
      </c>
      <c r="AB222">
        <v>20.776337363499973</v>
      </c>
      <c r="AC222">
        <v>19.292313266107115</v>
      </c>
      <c r="AD222">
        <v>6.498376630916936</v>
      </c>
      <c r="AE222">
        <v>344.04625324557696</v>
      </c>
      <c r="AF222">
        <v>8.458937355139275</v>
      </c>
      <c r="AG222">
        <v>80</v>
      </c>
      <c r="AH222">
        <v>275</v>
      </c>
      <c r="AI222">
        <v>355</v>
      </c>
      <c r="AJ222">
        <v>0.16489156637698391</v>
      </c>
      <c r="AK222" t="s">
        <v>419</v>
      </c>
      <c r="AL222">
        <v>362</v>
      </c>
      <c r="AN222">
        <v>76423.88</v>
      </c>
      <c r="AO222">
        <v>76423.88</v>
      </c>
    </row>
    <row r="223" spans="1:41">
      <c r="A223" t="s">
        <v>12</v>
      </c>
      <c r="B223" t="s">
        <v>374</v>
      </c>
      <c r="C223">
        <v>35</v>
      </c>
      <c r="D223">
        <v>88</v>
      </c>
      <c r="E223">
        <v>169</v>
      </c>
      <c r="F223" t="s">
        <v>115</v>
      </c>
      <c r="G223" t="s">
        <v>419</v>
      </c>
      <c r="H223" t="s">
        <v>419</v>
      </c>
      <c r="I223" t="s">
        <v>419</v>
      </c>
      <c r="J223" t="s">
        <v>485</v>
      </c>
      <c r="L223" t="s">
        <v>419</v>
      </c>
      <c r="M223" t="s">
        <v>419</v>
      </c>
      <c r="N223" t="s">
        <v>419</v>
      </c>
      <c r="O223" t="s">
        <v>419</v>
      </c>
      <c r="P223">
        <v>36100</v>
      </c>
      <c r="Q223" t="s">
        <v>419</v>
      </c>
      <c r="S223" t="s">
        <v>419</v>
      </c>
      <c r="T223" t="s">
        <v>419</v>
      </c>
      <c r="W223">
        <v>119.55799770545256</v>
      </c>
      <c r="X223">
        <v>304.59791075418144</v>
      </c>
      <c r="Y223">
        <v>280.9612946078135</v>
      </c>
      <c r="Z223">
        <v>308.85816073908575</v>
      </c>
      <c r="AA223">
        <v>23.911599541090514</v>
      </c>
      <c r="AB223">
        <v>25.107179518145035</v>
      </c>
      <c r="AC223">
        <v>23.313809552563249</v>
      </c>
      <c r="AD223">
        <v>7.852967815953142</v>
      </c>
      <c r="AE223">
        <v>415.76293702071126</v>
      </c>
      <c r="AF223">
        <v>10.222208803816194</v>
      </c>
      <c r="AG223">
        <v>53</v>
      </c>
      <c r="AH223">
        <v>376</v>
      </c>
      <c r="AI223">
        <v>429</v>
      </c>
      <c r="AJ223">
        <v>0.19926332950908759</v>
      </c>
      <c r="AK223" t="s">
        <v>419</v>
      </c>
      <c r="AL223">
        <v>435</v>
      </c>
      <c r="AM223">
        <v>37963.593334320336</v>
      </c>
      <c r="AN223">
        <v>115708.75</v>
      </c>
      <c r="AO223">
        <v>77745.156665679664</v>
      </c>
    </row>
    <row r="224" spans="1:41">
      <c r="B224" t="s">
        <v>374</v>
      </c>
      <c r="D224">
        <v>28</v>
      </c>
      <c r="E224">
        <v>181</v>
      </c>
      <c r="F224" t="s">
        <v>73</v>
      </c>
      <c r="G224" t="s">
        <v>419</v>
      </c>
      <c r="H224" t="s">
        <v>419</v>
      </c>
      <c r="I224" t="s">
        <v>419</v>
      </c>
      <c r="J224" t="s">
        <v>485</v>
      </c>
      <c r="L224">
        <v>1100</v>
      </c>
      <c r="M224" t="s">
        <v>419</v>
      </c>
      <c r="N224" t="s">
        <v>419</v>
      </c>
      <c r="O224">
        <v>500</v>
      </c>
      <c r="P224">
        <v>32850</v>
      </c>
      <c r="Q224" t="s">
        <v>419</v>
      </c>
      <c r="S224" t="s">
        <v>419</v>
      </c>
      <c r="T224" t="s">
        <v>419</v>
      </c>
      <c r="W224">
        <v>109.80384870850423</v>
      </c>
      <c r="X224">
        <v>279.74726535465624</v>
      </c>
      <c r="Y224">
        <v>258.03904446498495</v>
      </c>
      <c r="Z224">
        <v>283.65994249696922</v>
      </c>
      <c r="AA224">
        <v>21.960769741700847</v>
      </c>
      <c r="AB224">
        <v>23.058808228785889</v>
      </c>
      <c r="AC224">
        <v>21.411750498158327</v>
      </c>
      <c r="AD224">
        <v>7.2122827960035867</v>
      </c>
      <c r="AE224">
        <v>381.84288388382345</v>
      </c>
      <c r="AF224">
        <v>9.3882290645771107</v>
      </c>
      <c r="AG224">
        <v>56</v>
      </c>
      <c r="AH224">
        <v>338</v>
      </c>
      <c r="AI224">
        <v>394</v>
      </c>
      <c r="AJ224">
        <v>0.18300641451417371</v>
      </c>
      <c r="AK224" t="s">
        <v>419</v>
      </c>
      <c r="AL224">
        <v>404.5</v>
      </c>
      <c r="AM224">
        <v>38746.610743627803</v>
      </c>
      <c r="AN224">
        <v>117330</v>
      </c>
      <c r="AO224">
        <v>78583.389256372204</v>
      </c>
    </row>
    <row r="225" spans="1:41">
      <c r="B225" t="s">
        <v>374</v>
      </c>
      <c r="D225">
        <v>75</v>
      </c>
      <c r="E225">
        <v>272</v>
      </c>
      <c r="F225" t="s">
        <v>217</v>
      </c>
      <c r="G225" t="s">
        <v>422</v>
      </c>
      <c r="H225" t="s">
        <v>419</v>
      </c>
      <c r="I225" t="s">
        <v>419</v>
      </c>
      <c r="J225" t="s">
        <v>419</v>
      </c>
      <c r="L225" t="s">
        <v>419</v>
      </c>
      <c r="M225" t="s">
        <v>419</v>
      </c>
      <c r="N225" t="s">
        <v>419</v>
      </c>
      <c r="O225" t="s">
        <v>419</v>
      </c>
      <c r="P225">
        <v>28260</v>
      </c>
      <c r="Q225" t="s">
        <v>419</v>
      </c>
      <c r="S225" t="s">
        <v>419</v>
      </c>
      <c r="T225" t="s">
        <v>419</v>
      </c>
      <c r="W225">
        <v>131.54166647313198</v>
      </c>
      <c r="X225">
        <v>335.12870367359835</v>
      </c>
      <c r="Y225">
        <v>309.12291621186012</v>
      </c>
      <c r="Z225">
        <v>339.81597172225759</v>
      </c>
      <c r="AA225">
        <v>26.308333294626394</v>
      </c>
      <c r="AB225">
        <v>27.623749959357713</v>
      </c>
      <c r="AC225">
        <v>25.650624962260736</v>
      </c>
      <c r="AD225">
        <v>8.6400951261768846</v>
      </c>
      <c r="AE225">
        <v>457.43614516031647</v>
      </c>
      <c r="AF225">
        <v>11.246812483452784</v>
      </c>
      <c r="AG225">
        <v>45</v>
      </c>
      <c r="AH225">
        <v>427</v>
      </c>
      <c r="AI225">
        <v>472</v>
      </c>
      <c r="AJ225">
        <v>0.21923611078855329</v>
      </c>
      <c r="AK225">
        <v>0.43918824613151453</v>
      </c>
      <c r="AL225">
        <v>483</v>
      </c>
      <c r="AM225">
        <v>36786.629224259377</v>
      </c>
      <c r="AN225">
        <v>116757.5</v>
      </c>
      <c r="AO225">
        <v>79970.870775740623</v>
      </c>
    </row>
    <row r="226" spans="1:41">
      <c r="A226" t="s">
        <v>293</v>
      </c>
      <c r="E226">
        <v>45</v>
      </c>
      <c r="F226" t="s">
        <v>20</v>
      </c>
      <c r="G226" t="s">
        <v>422</v>
      </c>
      <c r="H226" t="s">
        <v>419</v>
      </c>
      <c r="I226" t="s">
        <v>419</v>
      </c>
      <c r="J226" t="s">
        <v>419</v>
      </c>
      <c r="L226">
        <v>156450</v>
      </c>
      <c r="M226">
        <v>7000</v>
      </c>
      <c r="N226">
        <v>70</v>
      </c>
      <c r="O226">
        <v>400</v>
      </c>
      <c r="P226">
        <v>35830</v>
      </c>
      <c r="Q226">
        <v>1125</v>
      </c>
      <c r="S226" t="s">
        <v>419</v>
      </c>
      <c r="T226">
        <v>50</v>
      </c>
      <c r="W226">
        <v>171.39433237494947</v>
      </c>
      <c r="X226">
        <v>436.66134059165881</v>
      </c>
      <c r="Y226">
        <v>402.7766810811313</v>
      </c>
      <c r="Z226">
        <v>442.76869196861952</v>
      </c>
      <c r="AA226">
        <v>34.278866474989897</v>
      </c>
      <c r="AB226">
        <v>35.992809798739394</v>
      </c>
      <c r="AC226">
        <v>33.421894813115152</v>
      </c>
      <c r="AD226">
        <v>11.257751064827932</v>
      </c>
      <c r="AE226">
        <v>596.02379083388689</v>
      </c>
      <c r="AF226">
        <v>14.654215418058181</v>
      </c>
      <c r="AG226">
        <v>69</v>
      </c>
      <c r="AH226">
        <v>546</v>
      </c>
      <c r="AI226">
        <v>615</v>
      </c>
      <c r="AJ226">
        <v>0.28565722062491583</v>
      </c>
      <c r="AK226">
        <v>0.57224739697220639</v>
      </c>
      <c r="AL226">
        <v>622</v>
      </c>
      <c r="AM226">
        <v>55668.963683333342</v>
      </c>
      <c r="AN226">
        <v>135919.5</v>
      </c>
      <c r="AO226">
        <v>80250.536316666665</v>
      </c>
    </row>
    <row r="227" spans="1:41">
      <c r="B227" t="s">
        <v>374</v>
      </c>
      <c r="D227">
        <v>29</v>
      </c>
      <c r="E227">
        <v>76</v>
      </c>
      <c r="F227" t="s">
        <v>96</v>
      </c>
      <c r="G227" t="s">
        <v>419</v>
      </c>
      <c r="H227" t="s">
        <v>419</v>
      </c>
      <c r="I227" t="s">
        <v>419</v>
      </c>
      <c r="J227" t="s">
        <v>485</v>
      </c>
      <c r="L227" t="s">
        <v>419</v>
      </c>
      <c r="M227" t="s">
        <v>419</v>
      </c>
      <c r="N227" t="s">
        <v>419</v>
      </c>
      <c r="O227" t="s">
        <v>419</v>
      </c>
      <c r="P227">
        <v>54550</v>
      </c>
      <c r="Q227" t="s">
        <v>419</v>
      </c>
      <c r="S227" t="s">
        <v>419</v>
      </c>
      <c r="T227" t="s">
        <v>419</v>
      </c>
      <c r="W227">
        <v>178.64027162982538</v>
      </c>
      <c r="X227">
        <v>455.12182003130613</v>
      </c>
      <c r="Y227">
        <v>419.80463833008963</v>
      </c>
      <c r="Z227">
        <v>461.48736837704894</v>
      </c>
      <c r="AA227">
        <v>35.728054325965076</v>
      </c>
      <c r="AB227">
        <v>37.514457042263331</v>
      </c>
      <c r="AC227">
        <v>34.834852967815948</v>
      </c>
      <c r="AD227">
        <v>11.733688508219029</v>
      </c>
      <c r="AE227">
        <v>621.22154459271781</v>
      </c>
      <c r="AF227">
        <v>15.273743224350069</v>
      </c>
      <c r="AG227">
        <v>81</v>
      </c>
      <c r="AH227">
        <v>560</v>
      </c>
      <c r="AI227">
        <v>641</v>
      </c>
      <c r="AJ227">
        <v>0.29773378604970896</v>
      </c>
      <c r="AK227" t="s">
        <v>419</v>
      </c>
      <c r="AL227">
        <v>653.5</v>
      </c>
      <c r="AM227">
        <v>58975.204000819424</v>
      </c>
      <c r="AN227">
        <v>141991.75</v>
      </c>
      <c r="AO227">
        <v>83016.545999180584</v>
      </c>
    </row>
    <row r="228" spans="1:41">
      <c r="A228" t="s">
        <v>293</v>
      </c>
      <c r="E228">
        <v>144</v>
      </c>
      <c r="F228" t="s">
        <v>61</v>
      </c>
      <c r="G228" t="s">
        <v>419</v>
      </c>
      <c r="H228" t="s">
        <v>470</v>
      </c>
      <c r="I228" t="s">
        <v>419</v>
      </c>
      <c r="J228" t="s">
        <v>419</v>
      </c>
      <c r="L228">
        <v>81846</v>
      </c>
      <c r="M228">
        <v>3300</v>
      </c>
      <c r="N228" t="s">
        <v>419</v>
      </c>
      <c r="O228">
        <v>400</v>
      </c>
      <c r="P228">
        <v>31675</v>
      </c>
      <c r="Q228" t="s">
        <v>419</v>
      </c>
      <c r="S228" t="s">
        <v>419</v>
      </c>
      <c r="T228">
        <v>1000</v>
      </c>
      <c r="W228">
        <v>136.00070601459407</v>
      </c>
      <c r="X228">
        <v>346.48899871338131</v>
      </c>
      <c r="Y228">
        <v>319.60165913429609</v>
      </c>
      <c r="Z228">
        <v>351.33515720436799</v>
      </c>
      <c r="AA228">
        <v>27.200141202918811</v>
      </c>
      <c r="AB228">
        <v>28.560148263064754</v>
      </c>
      <c r="AC228">
        <v>26.520137672845845</v>
      </c>
      <c r="AD228">
        <v>8.9329797067252539</v>
      </c>
      <c r="AE228">
        <v>472.94245516575086</v>
      </c>
      <c r="AF228">
        <v>11.628060364247792</v>
      </c>
      <c r="AG228">
        <v>53</v>
      </c>
      <c r="AH228">
        <v>435</v>
      </c>
      <c r="AI228">
        <v>488</v>
      </c>
      <c r="AJ228">
        <v>0.22666784335765677</v>
      </c>
      <c r="AK228" t="s">
        <v>419</v>
      </c>
      <c r="AL228">
        <v>506</v>
      </c>
      <c r="AM228">
        <v>38494.891718294464</v>
      </c>
      <c r="AN228">
        <v>122587.5</v>
      </c>
      <c r="AO228">
        <v>84092.608281705528</v>
      </c>
    </row>
    <row r="229" spans="1:41">
      <c r="A229" t="s">
        <v>293</v>
      </c>
      <c r="E229">
        <v>134</v>
      </c>
      <c r="F229" t="s">
        <v>56</v>
      </c>
      <c r="G229" t="s">
        <v>422</v>
      </c>
      <c r="H229" t="s">
        <v>419</v>
      </c>
      <c r="I229" t="s">
        <v>419</v>
      </c>
      <c r="J229" t="s">
        <v>419</v>
      </c>
      <c r="L229">
        <v>241461</v>
      </c>
      <c r="M229">
        <v>3000</v>
      </c>
      <c r="N229">
        <v>2448</v>
      </c>
      <c r="O229">
        <v>1020</v>
      </c>
      <c r="P229">
        <v>35530</v>
      </c>
      <c r="Q229" t="s">
        <v>419</v>
      </c>
      <c r="S229" t="s">
        <v>419</v>
      </c>
      <c r="T229">
        <v>5300</v>
      </c>
      <c r="W229">
        <v>171.11564240360806</v>
      </c>
      <c r="X229">
        <v>435.95132215167229</v>
      </c>
      <c r="Y229">
        <v>402.12175964847899</v>
      </c>
      <c r="Z229">
        <v>442.0487428759875</v>
      </c>
      <c r="AA229">
        <v>34.223128480721613</v>
      </c>
      <c r="AB229">
        <v>35.934284904757696</v>
      </c>
      <c r="AC229">
        <v>33.367550268703575</v>
      </c>
      <c r="AD229">
        <v>11.239445778543656</v>
      </c>
      <c r="AE229">
        <v>595.05464645854704</v>
      </c>
      <c r="AF229">
        <v>14.630387425508491</v>
      </c>
      <c r="AG229">
        <v>68</v>
      </c>
      <c r="AH229">
        <v>546</v>
      </c>
      <c r="AI229">
        <v>614</v>
      </c>
      <c r="AJ229">
        <v>0.2851927373393468</v>
      </c>
      <c r="AK229">
        <v>0.57131691339989388</v>
      </c>
      <c r="AL229">
        <v>643</v>
      </c>
      <c r="AM229">
        <v>52562.764299426322</v>
      </c>
      <c r="AN229">
        <v>136796.75</v>
      </c>
      <c r="AO229">
        <v>84233.985700573685</v>
      </c>
    </row>
    <row r="230" spans="1:41">
      <c r="A230" t="s">
        <v>293</v>
      </c>
      <c r="E230">
        <v>33</v>
      </c>
      <c r="F230" t="s">
        <v>11</v>
      </c>
      <c r="G230" t="s">
        <v>422</v>
      </c>
      <c r="H230" t="s">
        <v>419</v>
      </c>
      <c r="I230" t="s">
        <v>419</v>
      </c>
      <c r="J230" t="s">
        <v>419</v>
      </c>
      <c r="L230">
        <v>68656</v>
      </c>
      <c r="M230">
        <v>3500</v>
      </c>
      <c r="N230">
        <v>780</v>
      </c>
      <c r="O230">
        <v>400</v>
      </c>
      <c r="P230">
        <v>44130</v>
      </c>
      <c r="Q230">
        <v>125</v>
      </c>
      <c r="S230" t="s">
        <v>419</v>
      </c>
      <c r="T230">
        <v>750</v>
      </c>
      <c r="W230">
        <v>187.00097077006686</v>
      </c>
      <c r="X230">
        <v>476.42237323089932</v>
      </c>
      <c r="Y230">
        <v>439.45228130965711</v>
      </c>
      <c r="Z230">
        <v>483.08584115600604</v>
      </c>
      <c r="AA230">
        <v>37.40019415401337</v>
      </c>
      <c r="AB230">
        <v>39.270203861714037</v>
      </c>
      <c r="AC230">
        <v>36.46518930016304</v>
      </c>
      <c r="AD230">
        <v>12.282847096747226</v>
      </c>
      <c r="AE230">
        <v>650.29587585290744</v>
      </c>
      <c r="AF230">
        <v>15.988583000840714</v>
      </c>
      <c r="AG230">
        <v>82</v>
      </c>
      <c r="AH230">
        <v>589</v>
      </c>
      <c r="AI230">
        <v>671</v>
      </c>
      <c r="AJ230">
        <v>0.31166828461677809</v>
      </c>
      <c r="AK230">
        <v>0.62435447702170821</v>
      </c>
      <c r="AL230">
        <v>682.5</v>
      </c>
      <c r="AM230">
        <v>61385.26412538471</v>
      </c>
      <c r="AN230">
        <v>145641.25</v>
      </c>
      <c r="AO230">
        <v>84255.98587461529</v>
      </c>
    </row>
    <row r="231" spans="1:41">
      <c r="A231" t="s">
        <v>9</v>
      </c>
      <c r="B231" t="s">
        <v>374</v>
      </c>
      <c r="C231">
        <v>30</v>
      </c>
      <c r="D231">
        <v>66</v>
      </c>
      <c r="E231">
        <v>160</v>
      </c>
      <c r="F231" t="s">
        <v>105</v>
      </c>
      <c r="G231" t="s">
        <v>422</v>
      </c>
      <c r="H231" t="s">
        <v>419</v>
      </c>
      <c r="I231" t="s">
        <v>419</v>
      </c>
      <c r="J231" t="s">
        <v>419</v>
      </c>
      <c r="L231">
        <v>14925</v>
      </c>
      <c r="M231">
        <v>3500</v>
      </c>
      <c r="N231" t="s">
        <v>419</v>
      </c>
      <c r="O231" t="s">
        <v>419</v>
      </c>
      <c r="P231">
        <v>42445</v>
      </c>
      <c r="Q231" t="s">
        <v>419</v>
      </c>
      <c r="S231" t="s">
        <v>419</v>
      </c>
      <c r="T231" t="s">
        <v>419</v>
      </c>
      <c r="W231">
        <v>184.7714509993358</v>
      </c>
      <c r="X231">
        <v>470.74222571100779</v>
      </c>
      <c r="Y231">
        <v>434.2129098484391</v>
      </c>
      <c r="Z231">
        <v>477.32624841495073</v>
      </c>
      <c r="AA231">
        <v>36.954290199867152</v>
      </c>
      <c r="AB231">
        <v>38.802004709860519</v>
      </c>
      <c r="AC231">
        <v>36.030432944870476</v>
      </c>
      <c r="AD231">
        <v>12.136404806473038</v>
      </c>
      <c r="AE231">
        <v>642.54272085019011</v>
      </c>
      <c r="AF231">
        <v>15.797959060443208</v>
      </c>
      <c r="AG231">
        <v>50</v>
      </c>
      <c r="AH231">
        <v>613</v>
      </c>
      <c r="AI231">
        <v>663</v>
      </c>
      <c r="AJ231">
        <v>0.30795241833222631</v>
      </c>
      <c r="AK231">
        <v>0.61691060844320789</v>
      </c>
      <c r="AL231">
        <v>675.5</v>
      </c>
      <c r="AM231">
        <v>61504.70121218235</v>
      </c>
      <c r="AN231">
        <v>146537.5</v>
      </c>
      <c r="AO231">
        <v>85032.79878781765</v>
      </c>
    </row>
    <row r="232" spans="1:41">
      <c r="A232" t="s">
        <v>309</v>
      </c>
      <c r="E232">
        <v>226</v>
      </c>
      <c r="F232" t="s">
        <v>316</v>
      </c>
      <c r="G232" t="s">
        <v>419</v>
      </c>
      <c r="H232" t="s">
        <v>470</v>
      </c>
      <c r="I232" t="s">
        <v>419</v>
      </c>
      <c r="J232" t="s">
        <v>419</v>
      </c>
      <c r="L232">
        <v>70646</v>
      </c>
      <c r="M232" t="s">
        <v>419</v>
      </c>
      <c r="N232" t="s">
        <v>419</v>
      </c>
      <c r="O232">
        <v>681</v>
      </c>
      <c r="P232">
        <v>29675</v>
      </c>
      <c r="Q232" t="s">
        <v>419</v>
      </c>
      <c r="S232" t="s">
        <v>419</v>
      </c>
      <c r="T232" t="s">
        <v>419</v>
      </c>
      <c r="W232">
        <v>138.2302257853251</v>
      </c>
      <c r="X232">
        <v>352.16914623327278</v>
      </c>
      <c r="Y232">
        <v>324.84103059551398</v>
      </c>
      <c r="Z232">
        <v>357.09474994542319</v>
      </c>
      <c r="AA232">
        <v>27.646045157065018</v>
      </c>
      <c r="AB232">
        <v>29.028347414918272</v>
      </c>
      <c r="AC232">
        <v>26.954894028138398</v>
      </c>
      <c r="AD232">
        <v>9.0794219969994359</v>
      </c>
      <c r="AE232">
        <v>480.69561016846802</v>
      </c>
      <c r="AF232">
        <v>11.818684304645297</v>
      </c>
      <c r="AG232">
        <v>90</v>
      </c>
      <c r="AH232">
        <v>406</v>
      </c>
      <c r="AI232">
        <v>496</v>
      </c>
      <c r="AJ232">
        <v>0.2303837096422085</v>
      </c>
      <c r="AK232" t="s">
        <v>419</v>
      </c>
      <c r="AL232">
        <v>506</v>
      </c>
      <c r="AN232">
        <v>86495</v>
      </c>
      <c r="AO232">
        <v>86495</v>
      </c>
    </row>
    <row r="233" spans="1:41">
      <c r="B233" t="s">
        <v>374</v>
      </c>
      <c r="D233">
        <v>43</v>
      </c>
      <c r="E233">
        <v>31</v>
      </c>
      <c r="F233" t="s">
        <v>80</v>
      </c>
      <c r="G233" t="s">
        <v>419</v>
      </c>
      <c r="H233" t="s">
        <v>419</v>
      </c>
      <c r="I233" t="s">
        <v>419</v>
      </c>
      <c r="J233" t="s">
        <v>419</v>
      </c>
      <c r="L233">
        <v>1500</v>
      </c>
      <c r="M233" t="s">
        <v>419</v>
      </c>
      <c r="N233" t="s">
        <v>419</v>
      </c>
      <c r="O233">
        <v>400</v>
      </c>
      <c r="P233">
        <v>40550</v>
      </c>
      <c r="Q233" t="s">
        <v>419</v>
      </c>
      <c r="S233" t="s">
        <v>419</v>
      </c>
      <c r="T233">
        <v>200</v>
      </c>
      <c r="W233">
        <v>146.86961489690796</v>
      </c>
      <c r="X233">
        <v>374.17971787285234</v>
      </c>
      <c r="Y233">
        <v>345.14359500773367</v>
      </c>
      <c r="Z233">
        <v>379.4131718170122</v>
      </c>
      <c r="AA233">
        <v>29.373922979381589</v>
      </c>
      <c r="AB233">
        <v>30.84261912835067</v>
      </c>
      <c r="AC233">
        <v>28.639574904897049</v>
      </c>
      <c r="AD233">
        <v>9.6468858718119037</v>
      </c>
      <c r="AE233">
        <v>510.73908580399734</v>
      </c>
      <c r="AF233">
        <v>12.557352073685628</v>
      </c>
      <c r="AG233">
        <v>88</v>
      </c>
      <c r="AH233">
        <v>439</v>
      </c>
      <c r="AI233">
        <v>527</v>
      </c>
      <c r="AJ233">
        <v>0.24478269149484658</v>
      </c>
      <c r="AK233" t="s">
        <v>419</v>
      </c>
      <c r="AL233">
        <v>549</v>
      </c>
      <c r="AM233">
        <v>45959.535257810356</v>
      </c>
      <c r="AN233">
        <v>133042.5</v>
      </c>
      <c r="AO233">
        <v>87082.964742189652</v>
      </c>
    </row>
    <row r="234" spans="1:41">
      <c r="A234" t="s">
        <v>293</v>
      </c>
      <c r="E234">
        <v>119</v>
      </c>
      <c r="F234" t="s">
        <v>54</v>
      </c>
      <c r="G234" t="s">
        <v>422</v>
      </c>
      <c r="H234" t="s">
        <v>419</v>
      </c>
      <c r="I234" t="s">
        <v>419</v>
      </c>
      <c r="J234" t="s">
        <v>419</v>
      </c>
      <c r="L234">
        <v>109374.41</v>
      </c>
      <c r="M234">
        <v>2500</v>
      </c>
      <c r="N234">
        <v>1625</v>
      </c>
      <c r="O234">
        <v>400</v>
      </c>
      <c r="P234">
        <v>27840</v>
      </c>
      <c r="Q234">
        <v>162.5</v>
      </c>
      <c r="S234" t="s">
        <v>419</v>
      </c>
      <c r="T234">
        <v>700</v>
      </c>
      <c r="W234">
        <v>170.83695243226674</v>
      </c>
      <c r="X234">
        <v>435.24130371168599</v>
      </c>
      <c r="Y234">
        <v>401.46683821582678</v>
      </c>
      <c r="Z234">
        <v>441.32879378335571</v>
      </c>
      <c r="AA234">
        <v>34.167390486453343</v>
      </c>
      <c r="AB234">
        <v>35.875760010776013</v>
      </c>
      <c r="AC234">
        <v>33.313205724292011</v>
      </c>
      <c r="AD234">
        <v>11.221140492259387</v>
      </c>
      <c r="AE234">
        <v>594.08550208320753</v>
      </c>
      <c r="AF234">
        <v>14.606559432958807</v>
      </c>
      <c r="AG234">
        <v>175</v>
      </c>
      <c r="AH234">
        <v>438</v>
      </c>
      <c r="AI234">
        <v>613</v>
      </c>
      <c r="AJ234">
        <v>0.28472825405377788</v>
      </c>
      <c r="AK234">
        <v>0.57038642982758136</v>
      </c>
      <c r="AL234">
        <v>638</v>
      </c>
      <c r="AM234">
        <v>43731.958987977639</v>
      </c>
      <c r="AN234">
        <v>131355</v>
      </c>
      <c r="AO234">
        <v>87623.041012022353</v>
      </c>
    </row>
    <row r="235" spans="1:41">
      <c r="B235" t="s">
        <v>374</v>
      </c>
      <c r="D235">
        <v>73</v>
      </c>
      <c r="E235">
        <v>253</v>
      </c>
      <c r="F235" t="s">
        <v>193</v>
      </c>
      <c r="G235" t="s">
        <v>422</v>
      </c>
      <c r="H235" t="s">
        <v>419</v>
      </c>
      <c r="I235" t="s">
        <v>419</v>
      </c>
      <c r="J235" t="s">
        <v>419</v>
      </c>
      <c r="L235" t="s">
        <v>419</v>
      </c>
      <c r="M235" t="s">
        <v>419</v>
      </c>
      <c r="N235" t="s">
        <v>419</v>
      </c>
      <c r="O235" t="s">
        <v>419</v>
      </c>
      <c r="P235">
        <v>34540</v>
      </c>
      <c r="Q235" t="s">
        <v>419</v>
      </c>
      <c r="S235" t="s">
        <v>419</v>
      </c>
      <c r="T235" t="s">
        <v>419</v>
      </c>
      <c r="W235">
        <v>142.41057535544581</v>
      </c>
      <c r="X235">
        <v>362.81942283306932</v>
      </c>
      <c r="Y235">
        <v>334.6648520852977</v>
      </c>
      <c r="Z235">
        <v>367.89398633490168</v>
      </c>
      <c r="AA235">
        <v>28.482115071089165</v>
      </c>
      <c r="AB235">
        <v>29.906220824643626</v>
      </c>
      <c r="AC235">
        <v>27.770062194311937</v>
      </c>
      <c r="AD235">
        <v>9.3540012912635344</v>
      </c>
      <c r="AE235">
        <v>495.2327757985629</v>
      </c>
      <c r="AF235">
        <v>12.176104192890618</v>
      </c>
      <c r="AG235">
        <v>38</v>
      </c>
      <c r="AH235">
        <v>473</v>
      </c>
      <c r="AI235">
        <v>511</v>
      </c>
      <c r="AJ235">
        <v>0.23735095892574304</v>
      </c>
      <c r="AK235">
        <v>0.4754771054517033</v>
      </c>
      <c r="AL235">
        <v>532.5</v>
      </c>
      <c r="AM235">
        <v>44336.582345688548</v>
      </c>
      <c r="AN235">
        <v>132568</v>
      </c>
      <c r="AO235">
        <v>88231.417654311459</v>
      </c>
    </row>
    <row r="236" spans="1:41">
      <c r="A236" t="s">
        <v>64</v>
      </c>
      <c r="B236" t="s">
        <v>374</v>
      </c>
      <c r="C236">
        <v>165</v>
      </c>
      <c r="D236">
        <v>76</v>
      </c>
      <c r="E236">
        <v>153</v>
      </c>
      <c r="F236" t="s">
        <v>259</v>
      </c>
      <c r="G236" t="s">
        <v>419</v>
      </c>
      <c r="H236" t="s">
        <v>470</v>
      </c>
      <c r="I236" t="s">
        <v>419</v>
      </c>
      <c r="J236" t="s">
        <v>419</v>
      </c>
      <c r="L236">
        <v>1500</v>
      </c>
      <c r="M236" t="s">
        <v>419</v>
      </c>
      <c r="N236" t="s">
        <v>419</v>
      </c>
      <c r="O236" t="s">
        <v>419</v>
      </c>
      <c r="P236">
        <v>36050</v>
      </c>
      <c r="Q236" t="s">
        <v>419</v>
      </c>
      <c r="S236" t="s">
        <v>419</v>
      </c>
      <c r="T236">
        <v>900</v>
      </c>
      <c r="W236">
        <v>117.3284779347215</v>
      </c>
      <c r="X236">
        <v>298.91776323428996</v>
      </c>
      <c r="Y236">
        <v>275.72192314659554</v>
      </c>
      <c r="Z236">
        <v>303.09856799803055</v>
      </c>
      <c r="AA236">
        <v>23.465695586944303</v>
      </c>
      <c r="AB236">
        <v>24.638980366291516</v>
      </c>
      <c r="AC236">
        <v>22.879053197270693</v>
      </c>
      <c r="AD236">
        <v>7.7065255256789582</v>
      </c>
      <c r="AE236">
        <v>408.00978201799398</v>
      </c>
      <c r="AF236">
        <v>10.031584863418688</v>
      </c>
      <c r="AG236">
        <v>55</v>
      </c>
      <c r="AH236">
        <v>366</v>
      </c>
      <c r="AI236">
        <v>421</v>
      </c>
      <c r="AJ236">
        <v>0.19554746322453584</v>
      </c>
      <c r="AK236" t="s">
        <v>419</v>
      </c>
      <c r="AL236">
        <v>439</v>
      </c>
      <c r="AM236">
        <v>38778.841011069606</v>
      </c>
      <c r="AN236">
        <v>127060</v>
      </c>
      <c r="AO236">
        <v>88281.158988930401</v>
      </c>
    </row>
    <row r="237" spans="1:41">
      <c r="A237" t="s">
        <v>309</v>
      </c>
      <c r="E237">
        <v>147</v>
      </c>
      <c r="F237" t="s">
        <v>330</v>
      </c>
      <c r="G237" t="s">
        <v>422</v>
      </c>
      <c r="H237" t="s">
        <v>419</v>
      </c>
      <c r="I237" t="s">
        <v>419</v>
      </c>
      <c r="J237" t="s">
        <v>419</v>
      </c>
      <c r="L237">
        <v>62750</v>
      </c>
      <c r="M237" t="s">
        <v>419</v>
      </c>
      <c r="N237" t="s">
        <v>419</v>
      </c>
      <c r="O237">
        <v>400</v>
      </c>
      <c r="P237">
        <v>25850</v>
      </c>
      <c r="Q237" t="s">
        <v>419</v>
      </c>
      <c r="S237" t="s">
        <v>419</v>
      </c>
      <c r="T237" t="s">
        <v>419</v>
      </c>
      <c r="W237">
        <v>104.50873925301799</v>
      </c>
      <c r="X237">
        <v>266.25691499491393</v>
      </c>
      <c r="Y237">
        <v>245.59553724459226</v>
      </c>
      <c r="Z237">
        <v>269.9809097369631</v>
      </c>
      <c r="AA237">
        <v>20.901747850603599</v>
      </c>
      <c r="AB237">
        <v>21.946835243133776</v>
      </c>
      <c r="AC237">
        <v>20.379204154338506</v>
      </c>
      <c r="AD237">
        <v>6.864482356602398</v>
      </c>
      <c r="AE237">
        <v>363.42914075237007</v>
      </c>
      <c r="AF237">
        <v>8.9354972061330376</v>
      </c>
      <c r="AG237">
        <v>39</v>
      </c>
      <c r="AH237">
        <v>336</v>
      </c>
      <c r="AI237">
        <v>375</v>
      </c>
      <c r="AJ237">
        <v>0.17418123208836331</v>
      </c>
      <c r="AK237">
        <v>0.34893133961719908</v>
      </c>
      <c r="AL237">
        <v>424.5</v>
      </c>
      <c r="AN237">
        <v>90727.5</v>
      </c>
      <c r="AO237">
        <v>90727.5</v>
      </c>
    </row>
    <row r="238" spans="1:41">
      <c r="A238" t="s">
        <v>293</v>
      </c>
      <c r="E238">
        <v>114</v>
      </c>
      <c r="F238" t="s">
        <v>52</v>
      </c>
      <c r="G238" t="s">
        <v>419</v>
      </c>
      <c r="H238" t="s">
        <v>419</v>
      </c>
      <c r="I238" t="s">
        <v>419</v>
      </c>
      <c r="J238" t="s">
        <v>419</v>
      </c>
      <c r="L238">
        <v>94600</v>
      </c>
      <c r="M238">
        <v>6000</v>
      </c>
      <c r="N238">
        <v>396</v>
      </c>
      <c r="O238">
        <v>400</v>
      </c>
      <c r="P238">
        <v>29775</v>
      </c>
      <c r="Q238">
        <v>4287.5</v>
      </c>
      <c r="S238" t="s">
        <v>419</v>
      </c>
      <c r="T238">
        <v>4500</v>
      </c>
      <c r="W238">
        <v>172.50909226031501</v>
      </c>
      <c r="X238">
        <v>439.50141435160452</v>
      </c>
      <c r="Y238">
        <v>405.39636681174022</v>
      </c>
      <c r="Z238">
        <v>445.64848833914709</v>
      </c>
      <c r="AA238">
        <v>34.501818452062999</v>
      </c>
      <c r="AB238">
        <v>36.22690937466615</v>
      </c>
      <c r="AC238">
        <v>33.639272990761427</v>
      </c>
      <c r="AD238">
        <v>11.330972209965022</v>
      </c>
      <c r="AE238">
        <v>599.90036833524539</v>
      </c>
      <c r="AF238">
        <v>14.749527388256933</v>
      </c>
      <c r="AG238">
        <v>178</v>
      </c>
      <c r="AH238">
        <v>441</v>
      </c>
      <c r="AI238">
        <v>619</v>
      </c>
      <c r="AJ238">
        <v>0.28751515376719167</v>
      </c>
      <c r="AK238" t="s">
        <v>419</v>
      </c>
      <c r="AL238">
        <v>644.5</v>
      </c>
      <c r="AM238">
        <v>45444.831086965212</v>
      </c>
      <c r="AN238">
        <v>136217.5</v>
      </c>
      <c r="AO238">
        <v>90772.66891303478</v>
      </c>
    </row>
    <row r="239" spans="1:41">
      <c r="A239" t="s">
        <v>18</v>
      </c>
      <c r="B239" t="s">
        <v>374</v>
      </c>
      <c r="C239">
        <v>43</v>
      </c>
      <c r="D239">
        <v>62</v>
      </c>
      <c r="E239">
        <v>129</v>
      </c>
      <c r="F239" t="s">
        <v>133</v>
      </c>
      <c r="G239" t="s">
        <v>419</v>
      </c>
      <c r="H239" t="s">
        <v>419</v>
      </c>
      <c r="I239" t="s">
        <v>419</v>
      </c>
      <c r="J239" t="s">
        <v>419</v>
      </c>
      <c r="L239">
        <v>1500</v>
      </c>
      <c r="M239" t="s">
        <v>419</v>
      </c>
      <c r="N239" t="s">
        <v>419</v>
      </c>
      <c r="O239">
        <v>400</v>
      </c>
      <c r="P239">
        <v>37600</v>
      </c>
      <c r="Q239" t="s">
        <v>419</v>
      </c>
      <c r="S239" t="s">
        <v>419</v>
      </c>
      <c r="T239">
        <v>250</v>
      </c>
      <c r="W239">
        <v>124.01703724691468</v>
      </c>
      <c r="X239">
        <v>315.95820579396451</v>
      </c>
      <c r="Y239">
        <v>291.44003753024953</v>
      </c>
      <c r="Z239">
        <v>320.37734622119626</v>
      </c>
      <c r="AA239">
        <v>24.803407449382934</v>
      </c>
      <c r="AB239">
        <v>26.043577821852082</v>
      </c>
      <c r="AC239">
        <v>24.183322263148362</v>
      </c>
      <c r="AD239">
        <v>8.1458523965015122</v>
      </c>
      <c r="AE239">
        <v>431.26924702614582</v>
      </c>
      <c r="AF239">
        <v>10.603456684611206</v>
      </c>
      <c r="AG239">
        <v>63</v>
      </c>
      <c r="AH239">
        <v>382</v>
      </c>
      <c r="AI239">
        <v>445</v>
      </c>
      <c r="AJ239">
        <v>0.20669506207819113</v>
      </c>
      <c r="AK239" t="s">
        <v>419</v>
      </c>
      <c r="AL239">
        <v>458</v>
      </c>
      <c r="AM239">
        <v>42178.422034758296</v>
      </c>
      <c r="AN239">
        <v>133853.5</v>
      </c>
      <c r="AO239">
        <v>91675.077965241711</v>
      </c>
    </row>
    <row r="240" spans="1:41">
      <c r="A240" t="s">
        <v>293</v>
      </c>
      <c r="E240">
        <v>165</v>
      </c>
      <c r="F240" t="s">
        <v>64</v>
      </c>
      <c r="G240" t="s">
        <v>419</v>
      </c>
      <c r="H240" t="s">
        <v>470</v>
      </c>
      <c r="I240" t="s">
        <v>419</v>
      </c>
      <c r="J240" t="s">
        <v>419</v>
      </c>
      <c r="L240">
        <v>70750</v>
      </c>
      <c r="M240">
        <v>3000</v>
      </c>
      <c r="N240" t="s">
        <v>419</v>
      </c>
      <c r="O240">
        <v>681</v>
      </c>
      <c r="P240">
        <v>19550</v>
      </c>
      <c r="Q240" t="s">
        <v>419</v>
      </c>
      <c r="S240" t="s">
        <v>419</v>
      </c>
      <c r="T240">
        <v>1100</v>
      </c>
      <c r="W240">
        <v>108.6890888231387</v>
      </c>
      <c r="X240">
        <v>276.90719159471047</v>
      </c>
      <c r="Y240">
        <v>255.41935873437598</v>
      </c>
      <c r="Z240">
        <v>280.78014612644165</v>
      </c>
      <c r="AA240">
        <v>21.737817764627742</v>
      </c>
      <c r="AB240">
        <v>22.82470865285913</v>
      </c>
      <c r="AC240">
        <v>21.194372320512048</v>
      </c>
      <c r="AD240">
        <v>7.1390616508664939</v>
      </c>
      <c r="AE240">
        <v>377.96630638246484</v>
      </c>
      <c r="AF240">
        <v>9.2929170943783603</v>
      </c>
      <c r="AG240">
        <v>65</v>
      </c>
      <c r="AH240">
        <v>325</v>
      </c>
      <c r="AI240">
        <v>390</v>
      </c>
      <c r="AJ240">
        <v>0.18114848137189785</v>
      </c>
      <c r="AK240" t="s">
        <v>419</v>
      </c>
      <c r="AL240">
        <v>410</v>
      </c>
      <c r="AM240">
        <v>26025.175758473029</v>
      </c>
      <c r="AN240">
        <v>117770</v>
      </c>
      <c r="AO240">
        <v>91744.824241526978</v>
      </c>
    </row>
    <row r="241" spans="1:41">
      <c r="A241" t="s">
        <v>293</v>
      </c>
      <c r="E241">
        <v>111</v>
      </c>
      <c r="F241" t="s">
        <v>50</v>
      </c>
      <c r="G241" t="s">
        <v>422</v>
      </c>
      <c r="H241" t="s">
        <v>419</v>
      </c>
      <c r="I241" t="s">
        <v>419</v>
      </c>
      <c r="J241" t="s">
        <v>419</v>
      </c>
      <c r="L241">
        <v>86076</v>
      </c>
      <c r="M241">
        <v>7500</v>
      </c>
      <c r="N241">
        <v>690</v>
      </c>
      <c r="O241" t="s">
        <v>419</v>
      </c>
      <c r="P241">
        <v>47175</v>
      </c>
      <c r="Q241" t="s">
        <v>419</v>
      </c>
      <c r="S241" t="s">
        <v>419</v>
      </c>
      <c r="T241">
        <v>400</v>
      </c>
      <c r="W241">
        <v>223.78804698712918</v>
      </c>
      <c r="X241">
        <v>570.14480730910907</v>
      </c>
      <c r="Y241">
        <v>525.90191041975356</v>
      </c>
      <c r="Z241">
        <v>578.119121383417</v>
      </c>
      <c r="AA241">
        <v>44.757609397425831</v>
      </c>
      <c r="AB241">
        <v>46.995489867297131</v>
      </c>
      <c r="AC241">
        <v>43.638669162490189</v>
      </c>
      <c r="AD241">
        <v>14.699144886271267</v>
      </c>
      <c r="AE241">
        <v>778.22293339774171</v>
      </c>
      <c r="AF241">
        <v>19.133878017399546</v>
      </c>
      <c r="AG241">
        <v>51</v>
      </c>
      <c r="AH241">
        <v>752</v>
      </c>
      <c r="AI241">
        <v>803</v>
      </c>
      <c r="AJ241">
        <v>0.37298007831188196</v>
      </c>
      <c r="AK241">
        <v>0.74717830856696221</v>
      </c>
      <c r="AL241">
        <v>827</v>
      </c>
      <c r="AM241">
        <v>70205.473657325419</v>
      </c>
      <c r="AN241">
        <v>162620</v>
      </c>
      <c r="AO241">
        <v>92414.526342674581</v>
      </c>
    </row>
    <row r="242" spans="1:41">
      <c r="D242">
        <v>47</v>
      </c>
      <c r="E242">
        <v>188</v>
      </c>
      <c r="F242" t="s">
        <v>215</v>
      </c>
      <c r="G242" t="s">
        <v>419</v>
      </c>
      <c r="H242" t="s">
        <v>419</v>
      </c>
      <c r="I242" t="s">
        <v>419</v>
      </c>
      <c r="J242" t="s">
        <v>419</v>
      </c>
      <c r="L242">
        <v>1100</v>
      </c>
      <c r="M242" t="s">
        <v>419</v>
      </c>
      <c r="N242" t="s">
        <v>419</v>
      </c>
      <c r="O242" t="s">
        <v>419</v>
      </c>
      <c r="P242">
        <v>36470</v>
      </c>
      <c r="Q242" t="s">
        <v>419</v>
      </c>
      <c r="S242" t="s">
        <v>419</v>
      </c>
      <c r="T242" t="s">
        <v>419</v>
      </c>
      <c r="W242">
        <v>163.59101317739081</v>
      </c>
      <c r="X242">
        <v>416.7808242720385</v>
      </c>
      <c r="Y242">
        <v>384.4388809668684</v>
      </c>
      <c r="Z242">
        <v>422.61011737492618</v>
      </c>
      <c r="AA242">
        <v>32.718202635478157</v>
      </c>
      <c r="AB242">
        <v>34.354112767252062</v>
      </c>
      <c r="AC242">
        <v>31.900247569591201</v>
      </c>
      <c r="AD242">
        <v>10.745203048868284</v>
      </c>
      <c r="AE242">
        <v>568.88774832437639</v>
      </c>
      <c r="AF242">
        <v>13.987031626666912</v>
      </c>
      <c r="AG242">
        <v>36</v>
      </c>
      <c r="AH242">
        <v>551</v>
      </c>
      <c r="AI242">
        <v>587</v>
      </c>
      <c r="AJ242">
        <v>0.27265168862898465</v>
      </c>
      <c r="AK242" t="s">
        <v>419</v>
      </c>
      <c r="AL242">
        <v>607</v>
      </c>
      <c r="AM242">
        <v>40178.504350101175</v>
      </c>
      <c r="AN242">
        <v>132639.5</v>
      </c>
      <c r="AO242">
        <v>92460.995649898832</v>
      </c>
    </row>
    <row r="243" spans="1:41">
      <c r="A243" t="s">
        <v>293</v>
      </c>
      <c r="E243">
        <v>96</v>
      </c>
      <c r="F243" t="s">
        <v>42</v>
      </c>
      <c r="G243" t="s">
        <v>422</v>
      </c>
      <c r="H243" t="s">
        <v>419</v>
      </c>
      <c r="I243" t="s">
        <v>419</v>
      </c>
      <c r="J243" t="s">
        <v>419</v>
      </c>
      <c r="L243">
        <v>97540</v>
      </c>
      <c r="M243">
        <v>4500</v>
      </c>
      <c r="N243">
        <v>870</v>
      </c>
      <c r="O243">
        <v>681</v>
      </c>
      <c r="P243">
        <v>42360</v>
      </c>
      <c r="Q243">
        <v>412.5</v>
      </c>
      <c r="S243" t="s">
        <v>419</v>
      </c>
      <c r="T243">
        <v>740</v>
      </c>
      <c r="W243">
        <v>196.7551197670152</v>
      </c>
      <c r="X243">
        <v>501.27301863042453</v>
      </c>
      <c r="Y243">
        <v>462.37453145248566</v>
      </c>
      <c r="Z243">
        <v>508.28405939812257</v>
      </c>
      <c r="AA243">
        <v>39.351023953403036</v>
      </c>
      <c r="AB243">
        <v>41.31857515107319</v>
      </c>
      <c r="AC243">
        <v>38.367248354567963</v>
      </c>
      <c r="AD243">
        <v>12.923532116696782</v>
      </c>
      <c r="AE243">
        <v>684.21592898979532</v>
      </c>
      <c r="AF243">
        <v>16.822562740079796</v>
      </c>
      <c r="AG243">
        <v>54</v>
      </c>
      <c r="AH243">
        <v>652</v>
      </c>
      <c r="AI243">
        <v>706</v>
      </c>
      <c r="AJ243">
        <v>0.32792519961169198</v>
      </c>
      <c r="AK243">
        <v>0.65692140205264682</v>
      </c>
      <c r="AL243">
        <v>721.5</v>
      </c>
      <c r="AM243">
        <v>62083.242013804491</v>
      </c>
      <c r="AN243">
        <v>155294.5</v>
      </c>
      <c r="AO243">
        <v>93211.257986195502</v>
      </c>
    </row>
    <row r="244" spans="1:41">
      <c r="B244" t="s">
        <v>308</v>
      </c>
      <c r="E244">
        <v>154</v>
      </c>
      <c r="F244" t="s">
        <v>319</v>
      </c>
      <c r="G244" t="s">
        <v>419</v>
      </c>
      <c r="H244" t="s">
        <v>470</v>
      </c>
      <c r="I244" t="s">
        <v>419</v>
      </c>
      <c r="J244" t="s">
        <v>419</v>
      </c>
      <c r="L244" t="s">
        <v>419</v>
      </c>
      <c r="M244" t="s">
        <v>419</v>
      </c>
      <c r="N244" t="s">
        <v>419</v>
      </c>
      <c r="O244" t="s">
        <v>419</v>
      </c>
      <c r="P244">
        <v>31900</v>
      </c>
      <c r="Q244" t="s">
        <v>419</v>
      </c>
      <c r="S244" t="s">
        <v>419</v>
      </c>
      <c r="T244" t="s">
        <v>419</v>
      </c>
      <c r="W244">
        <v>120.95144756215949</v>
      </c>
      <c r="X244">
        <v>308.14800295411368</v>
      </c>
      <c r="Y244">
        <v>284.23590177107474</v>
      </c>
      <c r="Z244">
        <v>312.45790620224534</v>
      </c>
      <c r="AA244">
        <v>24.190289512431896</v>
      </c>
      <c r="AB244">
        <v>25.399803988053492</v>
      </c>
      <c r="AC244">
        <v>23.585532274621094</v>
      </c>
      <c r="AD244">
        <v>7.9444942473745082</v>
      </c>
      <c r="AE244">
        <v>420.60865889740955</v>
      </c>
      <c r="AF244">
        <v>10.341348766564636</v>
      </c>
      <c r="AG244">
        <v>90</v>
      </c>
      <c r="AH244">
        <v>344</v>
      </c>
      <c r="AI244">
        <v>434</v>
      </c>
      <c r="AJ244">
        <v>0.20158574593693246</v>
      </c>
      <c r="AK244" t="s">
        <v>419</v>
      </c>
      <c r="AL244">
        <v>448</v>
      </c>
      <c r="AN244">
        <v>93382.5</v>
      </c>
      <c r="AO244">
        <v>93382.5</v>
      </c>
    </row>
    <row r="245" spans="1:41">
      <c r="B245" t="s">
        <v>374</v>
      </c>
      <c r="D245">
        <v>34</v>
      </c>
      <c r="E245">
        <v>217</v>
      </c>
      <c r="F245" t="s">
        <v>112</v>
      </c>
      <c r="G245" t="s">
        <v>422</v>
      </c>
      <c r="H245" t="s">
        <v>419</v>
      </c>
      <c r="I245" t="s">
        <v>419</v>
      </c>
      <c r="J245" t="s">
        <v>419</v>
      </c>
      <c r="L245">
        <v>1100</v>
      </c>
      <c r="M245" t="s">
        <v>419</v>
      </c>
      <c r="N245" t="s">
        <v>419</v>
      </c>
      <c r="O245" t="s">
        <v>419</v>
      </c>
      <c r="P245">
        <v>37830</v>
      </c>
      <c r="Q245" t="s">
        <v>419</v>
      </c>
      <c r="S245" t="s">
        <v>419</v>
      </c>
      <c r="T245" t="s">
        <v>419</v>
      </c>
      <c r="W245">
        <v>175.57468194507021</v>
      </c>
      <c r="X245">
        <v>447.31161719145535</v>
      </c>
      <c r="Y245">
        <v>412.60050257091507</v>
      </c>
      <c r="Z245">
        <v>453.56792835809807</v>
      </c>
      <c r="AA245">
        <v>35.114936389014041</v>
      </c>
      <c r="AB245">
        <v>36.870683208464747</v>
      </c>
      <c r="AC245">
        <v>34.237062979288694</v>
      </c>
      <c r="AD245">
        <v>11.532330359092029</v>
      </c>
      <c r="AE245">
        <v>610.56095646398171</v>
      </c>
      <c r="AF245">
        <v>15.011635306303504</v>
      </c>
      <c r="AG245">
        <v>82</v>
      </c>
      <c r="AH245">
        <v>548</v>
      </c>
      <c r="AI245">
        <v>630</v>
      </c>
      <c r="AJ245">
        <v>0.29262446990845037</v>
      </c>
      <c r="AK245">
        <v>0.58620465055689441</v>
      </c>
      <c r="AL245">
        <v>637</v>
      </c>
      <c r="AM245">
        <v>60919.065682586588</v>
      </c>
      <c r="AN245">
        <v>155490</v>
      </c>
      <c r="AO245">
        <v>94570.934317413412</v>
      </c>
    </row>
    <row r="246" spans="1:41">
      <c r="A246" t="s">
        <v>293</v>
      </c>
      <c r="E246">
        <v>213</v>
      </c>
      <c r="F246" t="s">
        <v>68</v>
      </c>
      <c r="G246" t="s">
        <v>422</v>
      </c>
      <c r="H246" t="s">
        <v>419</v>
      </c>
      <c r="I246" t="s">
        <v>419</v>
      </c>
      <c r="J246" t="s">
        <v>419</v>
      </c>
      <c r="L246">
        <v>72505</v>
      </c>
      <c r="M246">
        <v>3500</v>
      </c>
      <c r="N246">
        <v>216</v>
      </c>
      <c r="O246" t="s">
        <v>419</v>
      </c>
      <c r="P246">
        <v>38125</v>
      </c>
      <c r="Q246" t="s">
        <v>419</v>
      </c>
      <c r="S246" t="s">
        <v>419</v>
      </c>
      <c r="T246" t="s">
        <v>419</v>
      </c>
      <c r="W246">
        <v>158.85328366458734</v>
      </c>
      <c r="X246">
        <v>404.71051079226913</v>
      </c>
      <c r="Y246">
        <v>373.30521661178022</v>
      </c>
      <c r="Z246">
        <v>410.37098280018392</v>
      </c>
      <c r="AA246">
        <v>31.770656732917463</v>
      </c>
      <c r="AB246">
        <v>33.359189569563341</v>
      </c>
      <c r="AC246">
        <v>30.976390314594529</v>
      </c>
      <c r="AD246">
        <v>10.434013182035644</v>
      </c>
      <c r="AE246">
        <v>552.41229394360244</v>
      </c>
      <c r="AF246">
        <v>13.581955753322218</v>
      </c>
      <c r="AG246">
        <v>47</v>
      </c>
      <c r="AH246">
        <v>523</v>
      </c>
      <c r="AI246">
        <v>570</v>
      </c>
      <c r="AJ246">
        <v>0.26475547277431222</v>
      </c>
      <c r="AK246">
        <v>0.53037563621814265</v>
      </c>
      <c r="AL246">
        <v>609</v>
      </c>
      <c r="AM246">
        <v>52215.893169918701</v>
      </c>
      <c r="AN246">
        <v>146987.5</v>
      </c>
      <c r="AO246">
        <v>94771.606830081291</v>
      </c>
    </row>
    <row r="247" spans="1:41">
      <c r="A247" t="s">
        <v>293</v>
      </c>
      <c r="E247">
        <v>99</v>
      </c>
      <c r="F247" t="s">
        <v>44</v>
      </c>
      <c r="G247" t="s">
        <v>422</v>
      </c>
      <c r="H247" t="s">
        <v>419</v>
      </c>
      <c r="I247" t="s">
        <v>419</v>
      </c>
      <c r="J247" t="s">
        <v>419</v>
      </c>
      <c r="L247">
        <v>78041</v>
      </c>
      <c r="M247">
        <v>4500</v>
      </c>
      <c r="N247">
        <v>1220</v>
      </c>
      <c r="O247">
        <v>400</v>
      </c>
      <c r="P247">
        <v>39450</v>
      </c>
      <c r="Q247" t="s">
        <v>419</v>
      </c>
      <c r="S247" t="s">
        <v>419</v>
      </c>
      <c r="T247">
        <v>100</v>
      </c>
      <c r="W247">
        <v>217.65686761761881</v>
      </c>
      <c r="X247">
        <v>554.52440162940741</v>
      </c>
      <c r="Y247">
        <v>511.49363890140421</v>
      </c>
      <c r="Z247">
        <v>562.28024134551526</v>
      </c>
      <c r="AA247">
        <v>43.531373523523762</v>
      </c>
      <c r="AB247">
        <v>45.707942199699943</v>
      </c>
      <c r="AC247">
        <v>42.443089185435667</v>
      </c>
      <c r="AD247">
        <v>14.29642858801726</v>
      </c>
      <c r="AE247">
        <v>756.9017571402693</v>
      </c>
      <c r="AF247">
        <v>18.609662181306408</v>
      </c>
      <c r="AG247">
        <v>79</v>
      </c>
      <c r="AH247">
        <v>702</v>
      </c>
      <c r="AI247">
        <v>781</v>
      </c>
      <c r="AJ247">
        <v>0.36276144602936466</v>
      </c>
      <c r="AK247">
        <v>0.7267076699760866</v>
      </c>
      <c r="AL247">
        <v>800.5</v>
      </c>
      <c r="AM247">
        <v>59815.777472240639</v>
      </c>
      <c r="AN247">
        <v>158405</v>
      </c>
      <c r="AO247">
        <v>98589.222527759353</v>
      </c>
    </row>
    <row r="248" spans="1:41">
      <c r="A248" t="s">
        <v>293</v>
      </c>
      <c r="E248">
        <v>112</v>
      </c>
      <c r="F248" t="s">
        <v>51</v>
      </c>
      <c r="G248" t="s">
        <v>422</v>
      </c>
      <c r="H248" t="s">
        <v>419</v>
      </c>
      <c r="I248" t="s">
        <v>419</v>
      </c>
      <c r="J248" t="s">
        <v>419</v>
      </c>
      <c r="L248">
        <v>76750</v>
      </c>
      <c r="M248">
        <v>3500</v>
      </c>
      <c r="N248">
        <v>800</v>
      </c>
      <c r="O248">
        <v>681</v>
      </c>
      <c r="P248">
        <v>38040</v>
      </c>
      <c r="Q248">
        <v>1287.5</v>
      </c>
      <c r="S248" t="s">
        <v>419</v>
      </c>
      <c r="T248">
        <v>8710</v>
      </c>
      <c r="W248">
        <v>199.82070945177037</v>
      </c>
      <c r="X248">
        <v>509.08322147027536</v>
      </c>
      <c r="Y248">
        <v>469.57866721166033</v>
      </c>
      <c r="Z248">
        <v>516.20349941707343</v>
      </c>
      <c r="AA248">
        <v>39.964141890354078</v>
      </c>
      <c r="AB248">
        <v>41.962348984871781</v>
      </c>
      <c r="AC248">
        <v>38.965038343095223</v>
      </c>
      <c r="AD248">
        <v>13.124890265823783</v>
      </c>
      <c r="AE248">
        <v>694.87651711853152</v>
      </c>
      <c r="AF248">
        <v>17.084670658126367</v>
      </c>
      <c r="AG248">
        <v>147</v>
      </c>
      <c r="AH248">
        <v>570</v>
      </c>
      <c r="AI248">
        <v>717</v>
      </c>
      <c r="AJ248">
        <v>0.33303451575295062</v>
      </c>
      <c r="AK248">
        <v>0.66715672134808457</v>
      </c>
      <c r="AL248">
        <v>751</v>
      </c>
      <c r="AM248">
        <v>58160.345276725413</v>
      </c>
      <c r="AN248">
        <v>157885.75</v>
      </c>
      <c r="AO248">
        <v>99725.40472327458</v>
      </c>
    </row>
    <row r="249" spans="1:41">
      <c r="B249" t="s">
        <v>374</v>
      </c>
      <c r="D249">
        <v>76</v>
      </c>
      <c r="E249">
        <v>196</v>
      </c>
      <c r="F249" t="s">
        <v>260</v>
      </c>
      <c r="G249" t="s">
        <v>419</v>
      </c>
      <c r="H249" t="s">
        <v>470</v>
      </c>
      <c r="I249" t="s">
        <v>419</v>
      </c>
      <c r="J249" t="s">
        <v>419</v>
      </c>
      <c r="L249">
        <v>1900</v>
      </c>
      <c r="M249" t="s">
        <v>419</v>
      </c>
      <c r="N249" t="s">
        <v>419</v>
      </c>
      <c r="O249">
        <v>281</v>
      </c>
      <c r="P249">
        <v>38050</v>
      </c>
      <c r="Q249" t="s">
        <v>419</v>
      </c>
      <c r="S249" t="s">
        <v>419</v>
      </c>
      <c r="T249">
        <v>1100</v>
      </c>
      <c r="W249">
        <v>134.04987621520439</v>
      </c>
      <c r="X249">
        <v>341.51886963347619</v>
      </c>
      <c r="Y249">
        <v>315.01720910573033</v>
      </c>
      <c r="Z249">
        <v>346.29551355594469</v>
      </c>
      <c r="AA249">
        <v>26.809975243040881</v>
      </c>
      <c r="AB249">
        <v>28.150474005192923</v>
      </c>
      <c r="AC249">
        <v>26.139725861964859</v>
      </c>
      <c r="AD249">
        <v>8.8048427027353426</v>
      </c>
      <c r="AE249">
        <v>466.15844453837332</v>
      </c>
      <c r="AF249">
        <v>11.461264416399978</v>
      </c>
      <c r="AG249">
        <v>80</v>
      </c>
      <c r="AH249">
        <v>401</v>
      </c>
      <c r="AI249">
        <v>481</v>
      </c>
      <c r="AJ249">
        <v>0.22341646035867399</v>
      </c>
      <c r="AK249" t="s">
        <v>419</v>
      </c>
      <c r="AL249">
        <v>498</v>
      </c>
      <c r="AM249">
        <v>41520.483435450071</v>
      </c>
      <c r="AN249">
        <v>141566</v>
      </c>
      <c r="AO249">
        <v>100045.51656454994</v>
      </c>
    </row>
    <row r="250" spans="1:41">
      <c r="A250" t="s">
        <v>293</v>
      </c>
      <c r="E250">
        <v>43</v>
      </c>
      <c r="F250" t="s">
        <v>18</v>
      </c>
      <c r="G250" t="s">
        <v>419</v>
      </c>
      <c r="H250" t="s">
        <v>419</v>
      </c>
      <c r="I250" t="s">
        <v>419</v>
      </c>
      <c r="J250" t="s">
        <v>419</v>
      </c>
      <c r="L250">
        <v>123950</v>
      </c>
      <c r="M250">
        <v>4725</v>
      </c>
      <c r="N250">
        <v>980</v>
      </c>
      <c r="O250">
        <v>681</v>
      </c>
      <c r="P250">
        <v>22970</v>
      </c>
      <c r="Q250" t="s">
        <v>419</v>
      </c>
      <c r="S250" t="s">
        <v>419</v>
      </c>
      <c r="T250">
        <v>8800</v>
      </c>
      <c r="W250">
        <v>137.394155871301</v>
      </c>
      <c r="X250">
        <v>350.03909091331349</v>
      </c>
      <c r="Y250">
        <v>322.87626629755732</v>
      </c>
      <c r="Z250">
        <v>354.93490266752758</v>
      </c>
      <c r="AA250">
        <v>27.478831174260193</v>
      </c>
      <c r="AB250">
        <v>28.852772732973207</v>
      </c>
      <c r="AC250">
        <v>26.791860394903694</v>
      </c>
      <c r="AD250">
        <v>9.0245061381466201</v>
      </c>
      <c r="AE250">
        <v>477.78817704244915</v>
      </c>
      <c r="AF250">
        <v>11.747200326996232</v>
      </c>
      <c r="AG250">
        <v>40</v>
      </c>
      <c r="AH250">
        <v>453</v>
      </c>
      <c r="AI250">
        <v>493</v>
      </c>
      <c r="AJ250">
        <v>0.22899025978550164</v>
      </c>
      <c r="AK250" t="s">
        <v>419</v>
      </c>
      <c r="AL250">
        <v>516</v>
      </c>
      <c r="AM250">
        <v>33985.128231765921</v>
      </c>
      <c r="AN250">
        <v>135961.25</v>
      </c>
      <c r="AO250">
        <v>101976.12176823408</v>
      </c>
    </row>
    <row r="251" spans="1:41">
      <c r="B251" t="s">
        <v>374</v>
      </c>
      <c r="D251">
        <v>30</v>
      </c>
      <c r="E251">
        <v>175</v>
      </c>
      <c r="F251" t="s">
        <v>118</v>
      </c>
      <c r="G251" t="s">
        <v>419</v>
      </c>
      <c r="H251" t="s">
        <v>419</v>
      </c>
      <c r="I251" t="s">
        <v>419</v>
      </c>
      <c r="J251" t="s">
        <v>485</v>
      </c>
      <c r="L251">
        <v>7300</v>
      </c>
      <c r="M251">
        <v>3000</v>
      </c>
      <c r="N251" t="s">
        <v>419</v>
      </c>
      <c r="O251">
        <v>300</v>
      </c>
      <c r="P251">
        <v>35350</v>
      </c>
      <c r="Q251" t="s">
        <v>419</v>
      </c>
      <c r="S251" t="s">
        <v>419</v>
      </c>
      <c r="T251">
        <v>200</v>
      </c>
      <c r="W251">
        <v>135.16463610056994</v>
      </c>
      <c r="X251">
        <v>344.35894339342201</v>
      </c>
      <c r="Y251">
        <v>317.63689483633937</v>
      </c>
      <c r="Z251">
        <v>349.17530992647232</v>
      </c>
      <c r="AA251">
        <v>27.032927220113983</v>
      </c>
      <c r="AB251">
        <v>28.384573581119685</v>
      </c>
      <c r="AC251">
        <v>26.357104039611137</v>
      </c>
      <c r="AD251">
        <v>8.8780638478724345</v>
      </c>
      <c r="AE251">
        <v>470.03502203973193</v>
      </c>
      <c r="AF251">
        <v>11.556576386598728</v>
      </c>
      <c r="AG251">
        <v>106</v>
      </c>
      <c r="AH251">
        <v>379</v>
      </c>
      <c r="AI251">
        <v>485</v>
      </c>
      <c r="AJ251">
        <v>0.22527439350094988</v>
      </c>
      <c r="AK251" t="s">
        <v>419</v>
      </c>
      <c r="AL251">
        <v>519.5</v>
      </c>
      <c r="AM251">
        <v>41374.996851977405</v>
      </c>
      <c r="AN251">
        <v>143989.5</v>
      </c>
      <c r="AO251">
        <v>102614.5031480226</v>
      </c>
    </row>
    <row r="252" spans="1:41">
      <c r="A252" t="s">
        <v>293</v>
      </c>
      <c r="E252">
        <v>71</v>
      </c>
      <c r="F252" t="s">
        <v>30</v>
      </c>
      <c r="G252" t="s">
        <v>419</v>
      </c>
      <c r="H252" t="s">
        <v>419</v>
      </c>
      <c r="I252" t="s">
        <v>419</v>
      </c>
      <c r="J252" t="s">
        <v>419</v>
      </c>
      <c r="L252">
        <v>93361</v>
      </c>
      <c r="M252">
        <v>3500</v>
      </c>
      <c r="N252" t="s">
        <v>419</v>
      </c>
      <c r="O252">
        <v>681</v>
      </c>
      <c r="P252">
        <v>40625</v>
      </c>
      <c r="Q252" t="s">
        <v>419</v>
      </c>
      <c r="S252" t="s">
        <v>419</v>
      </c>
      <c r="T252">
        <v>400</v>
      </c>
      <c r="W252">
        <v>191.7387002828703</v>
      </c>
      <c r="X252">
        <v>488.49268671066869</v>
      </c>
      <c r="Y252">
        <v>450.58594566474522</v>
      </c>
      <c r="Z252">
        <v>495.32497573074835</v>
      </c>
      <c r="AA252">
        <v>38.347740056574061</v>
      </c>
      <c r="AB252">
        <v>40.265127059402765</v>
      </c>
      <c r="AC252">
        <v>37.389046555159709</v>
      </c>
      <c r="AD252">
        <v>12.594036963579866</v>
      </c>
      <c r="AE252">
        <v>666.77133023368151</v>
      </c>
      <c r="AF252">
        <v>16.393658874185412</v>
      </c>
      <c r="AG252">
        <v>53</v>
      </c>
      <c r="AH252">
        <v>635</v>
      </c>
      <c r="AI252">
        <v>688</v>
      </c>
      <c r="AJ252">
        <v>0.31956450047145052</v>
      </c>
      <c r="AK252" t="s">
        <v>419</v>
      </c>
      <c r="AL252">
        <v>707.5</v>
      </c>
      <c r="AM252">
        <v>48182.305433365495</v>
      </c>
      <c r="AN252">
        <v>151612.75</v>
      </c>
      <c r="AO252">
        <v>103430.44456663451</v>
      </c>
    </row>
    <row r="253" spans="1:41">
      <c r="B253" t="s">
        <v>374</v>
      </c>
      <c r="D253">
        <v>69</v>
      </c>
      <c r="E253">
        <v>22</v>
      </c>
      <c r="F253" t="s">
        <v>146</v>
      </c>
      <c r="G253" t="s">
        <v>422</v>
      </c>
      <c r="H253" t="s">
        <v>419</v>
      </c>
      <c r="I253" t="s">
        <v>419</v>
      </c>
      <c r="J253" t="s">
        <v>485</v>
      </c>
      <c r="L253">
        <v>17860</v>
      </c>
      <c r="M253">
        <v>2500</v>
      </c>
      <c r="N253" t="s">
        <v>419</v>
      </c>
      <c r="O253">
        <v>400</v>
      </c>
      <c r="P253">
        <v>62880</v>
      </c>
      <c r="Q253" t="s">
        <v>419</v>
      </c>
      <c r="S253">
        <v>11859.5</v>
      </c>
      <c r="T253" t="s">
        <v>419</v>
      </c>
      <c r="W253">
        <v>278.41128137003989</v>
      </c>
      <c r="X253">
        <v>709.30842154645075</v>
      </c>
      <c r="Y253">
        <v>654.26651121959378</v>
      </c>
      <c r="Z253">
        <v>719.2291435392699</v>
      </c>
      <c r="AA253">
        <v>55.682256274007983</v>
      </c>
      <c r="AB253">
        <v>58.466369087708379</v>
      </c>
      <c r="AC253">
        <v>54.290199867157781</v>
      </c>
      <c r="AD253">
        <v>18.286980997988788</v>
      </c>
      <c r="AE253">
        <v>968.17523096431387</v>
      </c>
      <c r="AF253">
        <v>23.804164557138414</v>
      </c>
      <c r="AG253">
        <v>96</v>
      </c>
      <c r="AH253">
        <v>903</v>
      </c>
      <c r="AI253">
        <v>999</v>
      </c>
      <c r="AJ253">
        <v>0.46401880228339987</v>
      </c>
      <c r="AK253">
        <v>0.92955308874021825</v>
      </c>
      <c r="AL253">
        <v>1040.5</v>
      </c>
      <c r="AM253">
        <v>95822.865397804853</v>
      </c>
      <c r="AN253">
        <v>200550</v>
      </c>
      <c r="AO253">
        <v>104727.13460219515</v>
      </c>
    </row>
    <row r="254" spans="1:41">
      <c r="A254" t="s">
        <v>293</v>
      </c>
      <c r="E254">
        <v>37</v>
      </c>
      <c r="F254" t="s">
        <v>13</v>
      </c>
      <c r="G254" t="s">
        <v>419</v>
      </c>
      <c r="H254" t="s">
        <v>419</v>
      </c>
      <c r="I254" t="s">
        <v>419</v>
      </c>
      <c r="J254" t="s">
        <v>485</v>
      </c>
      <c r="L254">
        <v>78150</v>
      </c>
      <c r="M254">
        <v>4000</v>
      </c>
      <c r="N254" t="s">
        <v>419</v>
      </c>
      <c r="O254">
        <v>681</v>
      </c>
      <c r="P254">
        <v>28475</v>
      </c>
      <c r="Q254" t="s">
        <v>419</v>
      </c>
      <c r="S254" t="s">
        <v>419</v>
      </c>
      <c r="T254">
        <v>1750</v>
      </c>
      <c r="W254">
        <v>147.14830486824931</v>
      </c>
      <c r="X254">
        <v>374.88973631283881</v>
      </c>
      <c r="Y254">
        <v>345.79851644038587</v>
      </c>
      <c r="Z254">
        <v>380.13312090964405</v>
      </c>
      <c r="AA254">
        <v>29.42966097364986</v>
      </c>
      <c r="AB254">
        <v>30.901144022332357</v>
      </c>
      <c r="AC254">
        <v>28.693919449308613</v>
      </c>
      <c r="AD254">
        <v>9.6651911580961762</v>
      </c>
      <c r="AE254">
        <v>511.70823017933697</v>
      </c>
      <c r="AF254">
        <v>12.581180066235316</v>
      </c>
      <c r="AG254">
        <v>88</v>
      </c>
      <c r="AH254">
        <v>440</v>
      </c>
      <c r="AI254">
        <v>528</v>
      </c>
      <c r="AJ254">
        <v>0.24524717478041552</v>
      </c>
      <c r="AK254" t="s">
        <v>419</v>
      </c>
      <c r="AL254">
        <v>542.5</v>
      </c>
      <c r="AM254">
        <v>36122.594511018702</v>
      </c>
      <c r="AN254">
        <v>142390</v>
      </c>
      <c r="AO254">
        <v>106267.4054889813</v>
      </c>
    </row>
    <row r="255" spans="1:41">
      <c r="A255" t="s">
        <v>47</v>
      </c>
      <c r="B255" t="s">
        <v>374</v>
      </c>
      <c r="C255">
        <v>103</v>
      </c>
      <c r="D255">
        <v>75</v>
      </c>
      <c r="E255">
        <v>187</v>
      </c>
      <c r="F255" t="s">
        <v>216</v>
      </c>
      <c r="G255" t="s">
        <v>422</v>
      </c>
      <c r="H255" t="s">
        <v>419</v>
      </c>
      <c r="I255" t="s">
        <v>419</v>
      </c>
      <c r="J255" t="s">
        <v>419</v>
      </c>
      <c r="L255" t="s">
        <v>419</v>
      </c>
      <c r="M255" t="s">
        <v>419</v>
      </c>
      <c r="N255" t="s">
        <v>419</v>
      </c>
      <c r="O255" t="s">
        <v>419</v>
      </c>
      <c r="P255">
        <v>41360</v>
      </c>
      <c r="Q255" t="s">
        <v>419</v>
      </c>
      <c r="S255" t="s">
        <v>419</v>
      </c>
      <c r="T255" t="s">
        <v>419</v>
      </c>
      <c r="W255">
        <v>201.21415930847729</v>
      </c>
      <c r="X255">
        <v>512.6333136702076</v>
      </c>
      <c r="Y255">
        <v>472.85327437492163</v>
      </c>
      <c r="Z255">
        <v>519.80324488023302</v>
      </c>
      <c r="AA255">
        <v>40.242831861695457</v>
      </c>
      <c r="AB255">
        <v>42.254973454780227</v>
      </c>
      <c r="AC255">
        <v>39.236761065153075</v>
      </c>
      <c r="AD255">
        <v>13.216416697245149</v>
      </c>
      <c r="AE255">
        <v>699.72223899522987</v>
      </c>
      <c r="AF255">
        <v>17.203810620874808</v>
      </c>
      <c r="AG255">
        <v>73</v>
      </c>
      <c r="AH255">
        <v>649</v>
      </c>
      <c r="AI255">
        <v>722</v>
      </c>
      <c r="AJ255">
        <v>0.33535693218079549</v>
      </c>
      <c r="AK255">
        <v>0.67180913920964724</v>
      </c>
      <c r="AL255">
        <v>747.5</v>
      </c>
      <c r="AM255">
        <v>54402.852330328933</v>
      </c>
      <c r="AN255">
        <v>162635.75</v>
      </c>
      <c r="AO255">
        <v>108232.89766967107</v>
      </c>
    </row>
    <row r="256" spans="1:41">
      <c r="A256" t="s">
        <v>52</v>
      </c>
      <c r="B256" t="s">
        <v>374</v>
      </c>
      <c r="C256">
        <v>114</v>
      </c>
      <c r="D256">
        <v>51</v>
      </c>
      <c r="E256">
        <v>249</v>
      </c>
      <c r="F256" t="s">
        <v>229</v>
      </c>
      <c r="G256" t="s">
        <v>419</v>
      </c>
      <c r="H256" t="s">
        <v>419</v>
      </c>
      <c r="I256" t="s">
        <v>419</v>
      </c>
      <c r="J256" t="s">
        <v>419</v>
      </c>
      <c r="L256">
        <v>8190</v>
      </c>
      <c r="M256">
        <v>2000</v>
      </c>
      <c r="N256">
        <v>352</v>
      </c>
      <c r="O256">
        <v>400</v>
      </c>
      <c r="P256">
        <v>27850</v>
      </c>
      <c r="Q256">
        <v>500</v>
      </c>
      <c r="S256" t="s">
        <v>419</v>
      </c>
      <c r="T256" t="s">
        <v>419</v>
      </c>
      <c r="W256">
        <v>156.3450739225149</v>
      </c>
      <c r="X256">
        <v>398.32034483239119</v>
      </c>
      <c r="Y256">
        <v>367.41092371791007</v>
      </c>
      <c r="Z256">
        <v>403.89144096649687</v>
      </c>
      <c r="AA256">
        <v>31.269014784502982</v>
      </c>
      <c r="AB256">
        <v>32.832465523728132</v>
      </c>
      <c r="AC256">
        <v>30.487289414890405</v>
      </c>
      <c r="AD256">
        <v>10.269265605477187</v>
      </c>
      <c r="AE256">
        <v>543.68999456554559</v>
      </c>
      <c r="AF256">
        <v>13.367503820375026</v>
      </c>
      <c r="AG256">
        <v>166</v>
      </c>
      <c r="AH256">
        <v>395</v>
      </c>
      <c r="AI256">
        <v>561</v>
      </c>
      <c r="AJ256">
        <v>0.26057512320419152</v>
      </c>
      <c r="AK256" t="s">
        <v>419</v>
      </c>
      <c r="AL256">
        <v>572.5</v>
      </c>
      <c r="AM256">
        <v>33655.100548929695</v>
      </c>
      <c r="AN256">
        <v>145881.25</v>
      </c>
      <c r="AO256">
        <v>112226.14945107031</v>
      </c>
    </row>
    <row r="257" spans="1:41">
      <c r="A257" t="s">
        <v>293</v>
      </c>
      <c r="E257">
        <v>97</v>
      </c>
      <c r="F257" t="s">
        <v>43</v>
      </c>
      <c r="G257" t="s">
        <v>419</v>
      </c>
      <c r="H257" t="s">
        <v>419</v>
      </c>
      <c r="I257" t="s">
        <v>419</v>
      </c>
      <c r="J257" t="s">
        <v>419</v>
      </c>
      <c r="L257">
        <v>76411</v>
      </c>
      <c r="M257">
        <v>3000</v>
      </c>
      <c r="N257" t="s">
        <v>419</v>
      </c>
      <c r="O257">
        <v>400</v>
      </c>
      <c r="P257">
        <v>66205</v>
      </c>
      <c r="Q257" t="s">
        <v>419</v>
      </c>
      <c r="S257" t="s">
        <v>419</v>
      </c>
      <c r="T257">
        <v>500</v>
      </c>
      <c r="W257">
        <v>260.57512320419147</v>
      </c>
      <c r="X257">
        <v>663.8672413873187</v>
      </c>
      <c r="Y257">
        <v>612.35153952985002</v>
      </c>
      <c r="Z257">
        <v>673.15240161082806</v>
      </c>
      <c r="AA257">
        <v>52.1150246408383</v>
      </c>
      <c r="AB257">
        <v>54.72077587288021</v>
      </c>
      <c r="AC257">
        <v>50.812149024817344</v>
      </c>
      <c r="AD257">
        <v>17.115442675795311</v>
      </c>
      <c r="AE257">
        <v>906.14999094257598</v>
      </c>
      <c r="AF257">
        <v>22.279173033958372</v>
      </c>
      <c r="AG257">
        <v>104</v>
      </c>
      <c r="AH257">
        <v>831</v>
      </c>
      <c r="AI257">
        <v>935</v>
      </c>
      <c r="AJ257">
        <v>0.43429187200698582</v>
      </c>
      <c r="AK257" t="s">
        <v>419</v>
      </c>
      <c r="AL257">
        <v>974.5</v>
      </c>
      <c r="AM257">
        <v>74046.142065643216</v>
      </c>
      <c r="AN257">
        <v>186920</v>
      </c>
      <c r="AO257">
        <v>112873.85793435678</v>
      </c>
    </row>
    <row r="258" spans="1:41">
      <c r="A258" t="s">
        <v>293</v>
      </c>
      <c r="E258">
        <v>135</v>
      </c>
      <c r="F258" t="s">
        <v>57</v>
      </c>
      <c r="G258" t="s">
        <v>419</v>
      </c>
      <c r="H258" t="s">
        <v>419</v>
      </c>
      <c r="I258" t="s">
        <v>419</v>
      </c>
      <c r="J258" t="s">
        <v>485</v>
      </c>
      <c r="L258">
        <v>103600</v>
      </c>
      <c r="M258" t="s">
        <v>419</v>
      </c>
      <c r="N258">
        <v>1664</v>
      </c>
      <c r="O258">
        <v>681</v>
      </c>
      <c r="P258">
        <v>32850</v>
      </c>
      <c r="Q258" t="s">
        <v>419</v>
      </c>
      <c r="S258" t="s">
        <v>419</v>
      </c>
      <c r="T258">
        <v>3350</v>
      </c>
      <c r="W258">
        <v>201.77153925116002</v>
      </c>
      <c r="X258">
        <v>514.05335055018043</v>
      </c>
      <c r="Y258">
        <v>474.16311724022603</v>
      </c>
      <c r="Z258">
        <v>521.24314306549672</v>
      </c>
      <c r="AA258">
        <v>40.354307850232004</v>
      </c>
      <c r="AB258">
        <v>42.372023242743609</v>
      </c>
      <c r="AC258">
        <v>39.345450153976202</v>
      </c>
      <c r="AD258">
        <v>13.253027269813694</v>
      </c>
      <c r="AE258">
        <v>701.66052774590901</v>
      </c>
      <c r="AF258">
        <v>17.251466605974183</v>
      </c>
      <c r="AG258">
        <v>146</v>
      </c>
      <c r="AH258">
        <v>578</v>
      </c>
      <c r="AI258">
        <v>724</v>
      </c>
      <c r="AJ258">
        <v>0.33628589875193338</v>
      </c>
      <c r="AK258" t="s">
        <v>419</v>
      </c>
      <c r="AL258">
        <v>738.5</v>
      </c>
      <c r="AM258">
        <v>43351.237902166038</v>
      </c>
      <c r="AN258">
        <v>156658.38</v>
      </c>
      <c r="AO258">
        <v>113307.14209783397</v>
      </c>
    </row>
    <row r="259" spans="1:41">
      <c r="B259" t="s">
        <v>374</v>
      </c>
      <c r="D259">
        <v>46</v>
      </c>
      <c r="E259">
        <v>53</v>
      </c>
      <c r="F259" t="s">
        <v>123</v>
      </c>
      <c r="G259" t="s">
        <v>419</v>
      </c>
      <c r="H259" t="s">
        <v>470</v>
      </c>
      <c r="I259" t="s">
        <v>419</v>
      </c>
      <c r="J259" t="s">
        <v>419</v>
      </c>
      <c r="L259">
        <v>91090</v>
      </c>
      <c r="M259" t="s">
        <v>419</v>
      </c>
      <c r="N259">
        <v>250</v>
      </c>
      <c r="O259">
        <v>400</v>
      </c>
      <c r="P259">
        <v>68200</v>
      </c>
      <c r="Q259">
        <v>2075</v>
      </c>
      <c r="S259" t="s">
        <v>419</v>
      </c>
      <c r="T259">
        <v>800</v>
      </c>
      <c r="W259">
        <v>247.75538452248799</v>
      </c>
      <c r="X259">
        <v>631.20639314794255</v>
      </c>
      <c r="Y259">
        <v>582.22515362784679</v>
      </c>
      <c r="Z259">
        <v>640.03474334976056</v>
      </c>
      <c r="AA259">
        <v>49.551076904497592</v>
      </c>
      <c r="AB259">
        <v>52.028630749722481</v>
      </c>
      <c r="AC259">
        <v>48.312299981885154</v>
      </c>
      <c r="AD259">
        <v>16.27339950671875</v>
      </c>
      <c r="AE259">
        <v>861.56934967695202</v>
      </c>
      <c r="AF259">
        <v>21.183085376672722</v>
      </c>
      <c r="AG259">
        <v>138</v>
      </c>
      <c r="AH259">
        <v>751</v>
      </c>
      <c r="AI259">
        <v>889</v>
      </c>
      <c r="AJ259">
        <v>0.41292564087081329</v>
      </c>
      <c r="AK259" t="s">
        <v>419</v>
      </c>
      <c r="AL259">
        <v>924.5</v>
      </c>
      <c r="AM259">
        <v>82421.97018000386</v>
      </c>
      <c r="AN259">
        <v>196194.38</v>
      </c>
      <c r="AO259">
        <v>113772.40981999614</v>
      </c>
    </row>
    <row r="260" spans="1:41">
      <c r="A260" t="s">
        <v>293</v>
      </c>
      <c r="E260">
        <v>128</v>
      </c>
      <c r="F260" t="s">
        <v>55</v>
      </c>
      <c r="G260" t="s">
        <v>419</v>
      </c>
      <c r="H260" t="s">
        <v>419</v>
      </c>
      <c r="I260" t="s">
        <v>419</v>
      </c>
      <c r="J260" t="s">
        <v>419</v>
      </c>
      <c r="L260">
        <v>153362</v>
      </c>
      <c r="M260">
        <v>5000</v>
      </c>
      <c r="N260" t="s">
        <v>419</v>
      </c>
      <c r="O260">
        <v>676</v>
      </c>
      <c r="P260">
        <v>45775</v>
      </c>
      <c r="Q260" t="s">
        <v>419</v>
      </c>
      <c r="S260" t="s">
        <v>419</v>
      </c>
      <c r="T260">
        <v>6200</v>
      </c>
      <c r="W260">
        <v>218.7716275029843</v>
      </c>
      <c r="X260">
        <v>557.36447538935306</v>
      </c>
      <c r="Y260">
        <v>514.11332463201313</v>
      </c>
      <c r="Z260">
        <v>565.16003771604278</v>
      </c>
      <c r="AA260">
        <v>43.754325500596863</v>
      </c>
      <c r="AB260">
        <v>45.942041775626706</v>
      </c>
      <c r="AC260">
        <v>42.660467363081935</v>
      </c>
      <c r="AD260">
        <v>14.369649733154352</v>
      </c>
      <c r="AE260">
        <v>760.77833464162791</v>
      </c>
      <c r="AF260">
        <v>18.704974151505159</v>
      </c>
      <c r="AG260">
        <v>70</v>
      </c>
      <c r="AH260">
        <v>715</v>
      </c>
      <c r="AI260">
        <v>785</v>
      </c>
      <c r="AJ260">
        <v>0.3646193791716405</v>
      </c>
      <c r="AK260" t="s">
        <v>419</v>
      </c>
      <c r="AL260">
        <v>839.5</v>
      </c>
      <c r="AM260">
        <v>61061.071718977772</v>
      </c>
      <c r="AN260">
        <v>175066.38</v>
      </c>
      <c r="AO260">
        <v>114005.30828102224</v>
      </c>
    </row>
    <row r="261" spans="1:41">
      <c r="A261" t="s">
        <v>293</v>
      </c>
      <c r="E261">
        <v>108</v>
      </c>
      <c r="F261" t="s">
        <v>49</v>
      </c>
      <c r="G261" t="s">
        <v>422</v>
      </c>
      <c r="H261" t="s">
        <v>419</v>
      </c>
      <c r="I261" t="s">
        <v>419</v>
      </c>
      <c r="J261" t="s">
        <v>419</v>
      </c>
      <c r="L261">
        <v>86235</v>
      </c>
      <c r="M261">
        <v>3200</v>
      </c>
      <c r="N261">
        <v>300</v>
      </c>
      <c r="O261">
        <v>800</v>
      </c>
      <c r="P261">
        <v>54810</v>
      </c>
      <c r="Q261">
        <v>450</v>
      </c>
      <c r="S261" t="s">
        <v>419</v>
      </c>
      <c r="T261">
        <v>6950</v>
      </c>
      <c r="W261">
        <v>239.95206532492929</v>
      </c>
      <c r="X261">
        <v>611.32587682832241</v>
      </c>
      <c r="Y261">
        <v>563.88735351358389</v>
      </c>
      <c r="Z261">
        <v>619.87616875606739</v>
      </c>
      <c r="AA261">
        <v>47.990413064985859</v>
      </c>
      <c r="AB261">
        <v>50.389933718235149</v>
      </c>
      <c r="AC261">
        <v>46.790652738361217</v>
      </c>
      <c r="AD261">
        <v>15.760851490759105</v>
      </c>
      <c r="AE261">
        <v>834.43330716744163</v>
      </c>
      <c r="AF261">
        <v>20.515901585281455</v>
      </c>
      <c r="AG261">
        <v>110</v>
      </c>
      <c r="AH261">
        <v>751</v>
      </c>
      <c r="AI261">
        <v>861</v>
      </c>
      <c r="AJ261">
        <v>0.39992010887488216</v>
      </c>
      <c r="AK261">
        <v>0.80114635576108895</v>
      </c>
      <c r="AL261">
        <v>899.5</v>
      </c>
      <c r="AM261">
        <v>80234.851832251967</v>
      </c>
      <c r="AN261">
        <v>194261</v>
      </c>
      <c r="AO261">
        <v>114026.14816774803</v>
      </c>
    </row>
    <row r="262" spans="1:41">
      <c r="B262" t="s">
        <v>374</v>
      </c>
      <c r="D262">
        <v>62</v>
      </c>
      <c r="E262">
        <v>197</v>
      </c>
      <c r="F262" t="s">
        <v>134</v>
      </c>
      <c r="G262" t="s">
        <v>419</v>
      </c>
      <c r="H262" t="s">
        <v>419</v>
      </c>
      <c r="I262" t="s">
        <v>419</v>
      </c>
      <c r="J262" t="s">
        <v>419</v>
      </c>
      <c r="L262">
        <v>7400</v>
      </c>
      <c r="M262" t="s">
        <v>419</v>
      </c>
      <c r="N262" t="s">
        <v>419</v>
      </c>
      <c r="O262" t="s">
        <v>419</v>
      </c>
      <c r="P262">
        <v>34070</v>
      </c>
      <c r="Q262" t="s">
        <v>419</v>
      </c>
      <c r="S262" t="s">
        <v>419</v>
      </c>
      <c r="T262">
        <v>1000</v>
      </c>
      <c r="W262">
        <v>159.13197363592872</v>
      </c>
      <c r="X262">
        <v>405.4205292322556</v>
      </c>
      <c r="Y262">
        <v>373.96013804443248</v>
      </c>
      <c r="Z262">
        <v>411.09093189281589</v>
      </c>
      <c r="AA262">
        <v>31.826394727185743</v>
      </c>
      <c r="AB262">
        <v>33.417714463545032</v>
      </c>
      <c r="AC262">
        <v>31.030734859006099</v>
      </c>
      <c r="AD262">
        <v>10.452318468319918</v>
      </c>
      <c r="AE262">
        <v>553.38143831894206</v>
      </c>
      <c r="AF262">
        <v>13.605783745871904</v>
      </c>
      <c r="AG262">
        <v>88</v>
      </c>
      <c r="AH262">
        <v>483</v>
      </c>
      <c r="AI262">
        <v>571</v>
      </c>
      <c r="AJ262">
        <v>0.26521995605988119</v>
      </c>
      <c r="AK262" t="s">
        <v>419</v>
      </c>
      <c r="AL262">
        <v>584</v>
      </c>
      <c r="AM262">
        <v>39431.525801903335</v>
      </c>
      <c r="AN262">
        <v>153855</v>
      </c>
      <c r="AO262">
        <v>114423.47419809666</v>
      </c>
    </row>
    <row r="263" spans="1:41">
      <c r="B263" t="s">
        <v>308</v>
      </c>
      <c r="E263">
        <v>104</v>
      </c>
      <c r="F263" t="s">
        <v>352</v>
      </c>
      <c r="G263" t="s">
        <v>422</v>
      </c>
      <c r="H263" t="s">
        <v>419</v>
      </c>
      <c r="I263" t="s">
        <v>419</v>
      </c>
      <c r="J263" t="s">
        <v>419</v>
      </c>
      <c r="L263">
        <v>13700</v>
      </c>
      <c r="M263" t="s">
        <v>419</v>
      </c>
      <c r="N263" t="s">
        <v>419</v>
      </c>
      <c r="O263">
        <v>400</v>
      </c>
      <c r="P263">
        <v>33930</v>
      </c>
      <c r="Q263" t="s">
        <v>419</v>
      </c>
      <c r="S263" t="s">
        <v>419</v>
      </c>
      <c r="T263" t="s">
        <v>419</v>
      </c>
      <c r="W263">
        <v>145.47616504020104</v>
      </c>
      <c r="X263">
        <v>370.62962567292016</v>
      </c>
      <c r="Y263">
        <v>341.86898784447243</v>
      </c>
      <c r="Z263">
        <v>375.81342635385261</v>
      </c>
      <c r="AA263">
        <v>29.095233008040204</v>
      </c>
      <c r="AB263">
        <v>30.549994658442216</v>
      </c>
      <c r="AC263">
        <v>28.367852182839201</v>
      </c>
      <c r="AD263">
        <v>9.5553594403905375</v>
      </c>
      <c r="AE263">
        <v>505.89336392729905</v>
      </c>
      <c r="AF263">
        <v>12.438212110937188</v>
      </c>
      <c r="AG263">
        <v>81</v>
      </c>
      <c r="AH263">
        <v>441</v>
      </c>
      <c r="AI263">
        <v>522</v>
      </c>
      <c r="AJ263">
        <v>0.24246027506700171</v>
      </c>
      <c r="AK263">
        <v>0.48571242474714105</v>
      </c>
      <c r="AL263">
        <v>537.5</v>
      </c>
      <c r="AN263">
        <v>115477.5</v>
      </c>
      <c r="AO263">
        <v>115477.5</v>
      </c>
    </row>
    <row r="264" spans="1:41">
      <c r="A264" t="s">
        <v>293</v>
      </c>
      <c r="E264">
        <v>115</v>
      </c>
      <c r="F264" t="s">
        <v>53</v>
      </c>
      <c r="G264" t="s">
        <v>419</v>
      </c>
      <c r="H264" t="s">
        <v>419</v>
      </c>
      <c r="I264" t="s">
        <v>419</v>
      </c>
      <c r="J264" t="s">
        <v>419</v>
      </c>
      <c r="L264">
        <v>149400</v>
      </c>
      <c r="M264">
        <v>4000</v>
      </c>
      <c r="N264">
        <v>2360</v>
      </c>
      <c r="O264">
        <v>400</v>
      </c>
      <c r="P264">
        <v>41290</v>
      </c>
      <c r="Q264">
        <v>1625</v>
      </c>
      <c r="S264" t="s">
        <v>419</v>
      </c>
      <c r="T264">
        <v>4950</v>
      </c>
      <c r="W264">
        <v>220.72245730237395</v>
      </c>
      <c r="X264">
        <v>562.33460446925812</v>
      </c>
      <c r="Y264">
        <v>518.69777466057883</v>
      </c>
      <c r="Z264">
        <v>570.19968136446596</v>
      </c>
      <c r="AA264">
        <v>44.144491460474789</v>
      </c>
      <c r="AB264">
        <v>46.351716033498533</v>
      </c>
      <c r="AC264">
        <v>43.040879173962921</v>
      </c>
      <c r="AD264">
        <v>14.497786737144263</v>
      </c>
      <c r="AE264">
        <v>767.5623452690055</v>
      </c>
      <c r="AF264">
        <v>18.871770099352972</v>
      </c>
      <c r="AG264">
        <v>154</v>
      </c>
      <c r="AH264">
        <v>638</v>
      </c>
      <c r="AI264">
        <v>792</v>
      </c>
      <c r="AJ264">
        <v>0.36787076217062326</v>
      </c>
      <c r="AK264" t="s">
        <v>419</v>
      </c>
      <c r="AL264">
        <v>808</v>
      </c>
      <c r="AM264">
        <v>59445.569554060959</v>
      </c>
      <c r="AN264">
        <v>175195</v>
      </c>
      <c r="AO264">
        <v>115749.43044593904</v>
      </c>
    </row>
    <row r="265" spans="1:41">
      <c r="A265" t="s">
        <v>62</v>
      </c>
      <c r="B265" t="s">
        <v>374</v>
      </c>
      <c r="C265">
        <v>149</v>
      </c>
      <c r="D265">
        <v>55</v>
      </c>
      <c r="E265">
        <v>27</v>
      </c>
      <c r="F265" t="s">
        <v>255</v>
      </c>
      <c r="G265" t="s">
        <v>422</v>
      </c>
      <c r="H265" t="s">
        <v>419</v>
      </c>
      <c r="I265" t="s">
        <v>419</v>
      </c>
      <c r="J265" t="s">
        <v>419</v>
      </c>
      <c r="L265" t="s">
        <v>419</v>
      </c>
      <c r="M265" t="s">
        <v>419</v>
      </c>
      <c r="N265" t="s">
        <v>419</v>
      </c>
      <c r="O265" t="s">
        <v>419</v>
      </c>
      <c r="P265">
        <v>52855</v>
      </c>
      <c r="Q265">
        <v>1037.5</v>
      </c>
      <c r="S265" t="s">
        <v>419</v>
      </c>
      <c r="T265" t="s">
        <v>419</v>
      </c>
      <c r="W265">
        <v>257.50953351943627</v>
      </c>
      <c r="X265">
        <v>656.05703854746787</v>
      </c>
      <c r="Y265">
        <v>605.14740377067528</v>
      </c>
      <c r="Z265">
        <v>665.23296159187714</v>
      </c>
      <c r="AA265">
        <v>51.501906703887251</v>
      </c>
      <c r="AB265">
        <v>54.07700203908162</v>
      </c>
      <c r="AC265">
        <v>50.21435903629007</v>
      </c>
      <c r="AD265">
        <v>16.914084526668304</v>
      </c>
      <c r="AE265">
        <v>895.48940281383966</v>
      </c>
      <c r="AF265">
        <v>22.017065115911802</v>
      </c>
      <c r="AG265">
        <v>109</v>
      </c>
      <c r="AH265">
        <v>815</v>
      </c>
      <c r="AI265">
        <v>924</v>
      </c>
      <c r="AJ265">
        <v>0.42918255586572712</v>
      </c>
      <c r="AK265">
        <v>0.85976682081677847</v>
      </c>
      <c r="AL265">
        <v>965.5</v>
      </c>
      <c r="AM265">
        <v>70710.747875447181</v>
      </c>
      <c r="AN265">
        <v>187030</v>
      </c>
      <c r="AO265">
        <v>116319.25212455282</v>
      </c>
    </row>
    <row r="266" spans="1:41">
      <c r="A266" t="s">
        <v>293</v>
      </c>
      <c r="E266">
        <v>82</v>
      </c>
      <c r="F266" t="s">
        <v>35</v>
      </c>
      <c r="G266" t="s">
        <v>422</v>
      </c>
      <c r="H266" t="s">
        <v>419</v>
      </c>
      <c r="I266" t="s">
        <v>419</v>
      </c>
      <c r="J266" t="s">
        <v>419</v>
      </c>
      <c r="L266">
        <v>477182</v>
      </c>
      <c r="M266">
        <v>25000</v>
      </c>
      <c r="N266">
        <v>4840</v>
      </c>
      <c r="O266">
        <v>1820</v>
      </c>
      <c r="P266">
        <v>100295</v>
      </c>
      <c r="Q266" t="s">
        <v>419</v>
      </c>
      <c r="S266" t="s">
        <v>419</v>
      </c>
      <c r="T266">
        <v>9600</v>
      </c>
      <c r="W266">
        <v>527.28142577789333</v>
      </c>
      <c r="X266">
        <v>1343.3548884543388</v>
      </c>
      <c r="Y266">
        <v>1239.1113505780495</v>
      </c>
      <c r="Z266">
        <v>1362.143683259558</v>
      </c>
      <c r="AA266">
        <v>105.45628515557868</v>
      </c>
      <c r="AB266">
        <v>110.7290994133576</v>
      </c>
      <c r="AC266">
        <v>102.8198780266892</v>
      </c>
      <c r="AD266">
        <v>34.633601649844628</v>
      </c>
      <c r="AE266">
        <v>1833.6211581426242</v>
      </c>
      <c r="AF266">
        <v>45.082561904009879</v>
      </c>
      <c r="AG266">
        <v>213</v>
      </c>
      <c r="AH266">
        <v>1679</v>
      </c>
      <c r="AI266">
        <v>1892</v>
      </c>
      <c r="AJ266">
        <v>0.87880237629648894</v>
      </c>
      <c r="AK266">
        <v>1.7604749188153084</v>
      </c>
      <c r="AL266">
        <v>2010</v>
      </c>
      <c r="AM266">
        <v>168227.27749127729</v>
      </c>
      <c r="AN266">
        <v>285190</v>
      </c>
      <c r="AO266">
        <v>116962.72250872271</v>
      </c>
    </row>
    <row r="267" spans="1:41">
      <c r="A267" t="s">
        <v>309</v>
      </c>
      <c r="E267">
        <v>288</v>
      </c>
      <c r="F267" t="s">
        <v>345</v>
      </c>
      <c r="G267" t="s">
        <v>419</v>
      </c>
      <c r="H267" t="s">
        <v>470</v>
      </c>
      <c r="I267" t="s">
        <v>419</v>
      </c>
      <c r="J267" t="s">
        <v>419</v>
      </c>
      <c r="L267">
        <v>81145</v>
      </c>
      <c r="M267" t="s">
        <v>419</v>
      </c>
      <c r="N267">
        <v>300</v>
      </c>
      <c r="O267" t="s">
        <v>419</v>
      </c>
      <c r="P267">
        <v>29200</v>
      </c>
      <c r="Q267" t="s">
        <v>419</v>
      </c>
      <c r="S267" t="s">
        <v>419</v>
      </c>
      <c r="T267" t="s">
        <v>419</v>
      </c>
      <c r="W267">
        <v>138.78760572800789</v>
      </c>
      <c r="X267">
        <v>353.58918311324567</v>
      </c>
      <c r="Y267">
        <v>326.1508734608185</v>
      </c>
      <c r="Z267">
        <v>358.53464813068706</v>
      </c>
      <c r="AA267">
        <v>27.757521145601576</v>
      </c>
      <c r="AB267">
        <v>29.145397202881654</v>
      </c>
      <c r="AC267">
        <v>27.063583116961535</v>
      </c>
      <c r="AD267">
        <v>9.1160325695679845</v>
      </c>
      <c r="AE267">
        <v>482.63389891914738</v>
      </c>
      <c r="AF267">
        <v>11.866340289744674</v>
      </c>
      <c r="AG267">
        <v>85</v>
      </c>
      <c r="AH267">
        <v>413</v>
      </c>
      <c r="AI267">
        <v>498</v>
      </c>
      <c r="AJ267">
        <v>0.23131267621334647</v>
      </c>
      <c r="AK267" t="s">
        <v>419</v>
      </c>
      <c r="AL267">
        <v>516</v>
      </c>
      <c r="AN267">
        <v>120520</v>
      </c>
      <c r="AO267">
        <v>120520</v>
      </c>
    </row>
    <row r="268" spans="1:41">
      <c r="A268" t="s">
        <v>293</v>
      </c>
      <c r="E268">
        <v>58</v>
      </c>
      <c r="F268" t="s">
        <v>19</v>
      </c>
      <c r="G268" t="s">
        <v>422</v>
      </c>
      <c r="H268" t="s">
        <v>419</v>
      </c>
      <c r="I268" t="s">
        <v>419</v>
      </c>
      <c r="J268" t="s">
        <v>419</v>
      </c>
      <c r="L268">
        <v>106545</v>
      </c>
      <c r="M268">
        <v>4000</v>
      </c>
      <c r="N268">
        <v>990</v>
      </c>
      <c r="O268">
        <v>500</v>
      </c>
      <c r="P268">
        <v>52050</v>
      </c>
      <c r="Q268">
        <v>19550</v>
      </c>
      <c r="S268" t="s">
        <v>419</v>
      </c>
      <c r="T268">
        <v>750</v>
      </c>
      <c r="W268">
        <v>281.75556102613649</v>
      </c>
      <c r="X268">
        <v>717.82864282628793</v>
      </c>
      <c r="Y268">
        <v>662.12556841142077</v>
      </c>
      <c r="Z268">
        <v>727.86853265085256</v>
      </c>
      <c r="AA268">
        <v>56.351112205227302</v>
      </c>
      <c r="AB268">
        <v>59.168667815488661</v>
      </c>
      <c r="AC268">
        <v>54.942334400096613</v>
      </c>
      <c r="AD268">
        <v>18.506644433400066</v>
      </c>
      <c r="AE268">
        <v>979.80496346838959</v>
      </c>
      <c r="AF268">
        <v>24.090100467734668</v>
      </c>
      <c r="AG268">
        <v>166</v>
      </c>
      <c r="AH268">
        <v>845</v>
      </c>
      <c r="AI268">
        <v>1011</v>
      </c>
      <c r="AJ268">
        <v>0.46959260171022749</v>
      </c>
      <c r="AK268">
        <v>0.94071889160796862</v>
      </c>
      <c r="AL268">
        <v>1050</v>
      </c>
      <c r="AM268">
        <v>89850.315261769778</v>
      </c>
      <c r="AN268">
        <v>212742.5</v>
      </c>
      <c r="AO268">
        <v>122892.18473823022</v>
      </c>
    </row>
    <row r="269" spans="1:41">
      <c r="A269" t="s">
        <v>309</v>
      </c>
      <c r="E269">
        <v>131</v>
      </c>
      <c r="F269" t="s">
        <v>362</v>
      </c>
      <c r="G269" t="s">
        <v>419</v>
      </c>
      <c r="H269" t="s">
        <v>419</v>
      </c>
      <c r="I269" t="s">
        <v>419</v>
      </c>
      <c r="J269" t="s">
        <v>485</v>
      </c>
      <c r="L269">
        <v>67400</v>
      </c>
      <c r="M269" t="s">
        <v>419</v>
      </c>
      <c r="N269">
        <v>300</v>
      </c>
      <c r="O269">
        <v>400</v>
      </c>
      <c r="P269">
        <v>28350</v>
      </c>
      <c r="Q269" t="s">
        <v>419</v>
      </c>
      <c r="S269" t="s">
        <v>419</v>
      </c>
      <c r="T269" t="s">
        <v>419</v>
      </c>
      <c r="W269">
        <v>143.52533524081136</v>
      </c>
      <c r="X269">
        <v>365.65949659301509</v>
      </c>
      <c r="Y269">
        <v>337.28453781590667</v>
      </c>
      <c r="Z269">
        <v>370.77378270542931</v>
      </c>
      <c r="AA269">
        <v>28.705067048162274</v>
      </c>
      <c r="AB269">
        <v>30.140320400570385</v>
      </c>
      <c r="AC269">
        <v>27.987440371958215</v>
      </c>
      <c r="AD269">
        <v>9.4272224364006263</v>
      </c>
      <c r="AE269">
        <v>499.10935329992151</v>
      </c>
      <c r="AF269">
        <v>12.27141616308937</v>
      </c>
      <c r="AG269">
        <v>96</v>
      </c>
      <c r="AH269">
        <v>419</v>
      </c>
      <c r="AI269">
        <v>515</v>
      </c>
      <c r="AJ269">
        <v>0.23920889206801893</v>
      </c>
      <c r="AK269" t="s">
        <v>419</v>
      </c>
      <c r="AL269">
        <v>529.5</v>
      </c>
      <c r="AN269">
        <v>124190</v>
      </c>
      <c r="AO269">
        <v>124190</v>
      </c>
    </row>
    <row r="270" spans="1:41">
      <c r="B270" t="s">
        <v>374</v>
      </c>
      <c r="D270">
        <v>56</v>
      </c>
      <c r="E270">
        <v>107</v>
      </c>
      <c r="F270" t="s">
        <v>249</v>
      </c>
      <c r="G270" t="s">
        <v>422</v>
      </c>
      <c r="H270" t="s">
        <v>419</v>
      </c>
      <c r="I270" t="s">
        <v>419</v>
      </c>
      <c r="J270" t="s">
        <v>419</v>
      </c>
      <c r="L270">
        <v>61556</v>
      </c>
      <c r="M270" t="s">
        <v>419</v>
      </c>
      <c r="N270">
        <v>100</v>
      </c>
      <c r="O270">
        <v>400</v>
      </c>
      <c r="P270">
        <v>55370</v>
      </c>
      <c r="Q270" t="s">
        <v>419</v>
      </c>
      <c r="S270" t="s">
        <v>419</v>
      </c>
      <c r="T270" t="s">
        <v>419</v>
      </c>
      <c r="W270">
        <v>277.29652148467432</v>
      </c>
      <c r="X270">
        <v>706.46834778650486</v>
      </c>
      <c r="Y270">
        <v>651.64682548898475</v>
      </c>
      <c r="Z270">
        <v>716.34934716874204</v>
      </c>
      <c r="AA270">
        <v>55.459304296934867</v>
      </c>
      <c r="AB270">
        <v>58.232269511781617</v>
      </c>
      <c r="AC270">
        <v>54.0728216895115</v>
      </c>
      <c r="AD270">
        <v>18.213759852851695</v>
      </c>
      <c r="AE270">
        <v>964.29865346295514</v>
      </c>
      <c r="AF270">
        <v>23.708852586939656</v>
      </c>
      <c r="AG270">
        <v>71</v>
      </c>
      <c r="AH270">
        <v>924</v>
      </c>
      <c r="AI270">
        <v>995</v>
      </c>
      <c r="AJ270">
        <v>0.46216086914112392</v>
      </c>
      <c r="AK270">
        <v>0.9258311544509682</v>
      </c>
      <c r="AL270">
        <v>1036</v>
      </c>
      <c r="AM270">
        <v>73980.559129945788</v>
      </c>
      <c r="AN270">
        <v>200870</v>
      </c>
      <c r="AO270">
        <v>126889.44087005421</v>
      </c>
    </row>
    <row r="271" spans="1:41">
      <c r="A271" t="s">
        <v>309</v>
      </c>
      <c r="E271">
        <v>60</v>
      </c>
      <c r="F271" t="s">
        <v>365</v>
      </c>
      <c r="G271" t="s">
        <v>419</v>
      </c>
      <c r="H271" t="s">
        <v>470</v>
      </c>
      <c r="I271" t="s">
        <v>419</v>
      </c>
      <c r="J271" t="s">
        <v>419</v>
      </c>
      <c r="L271">
        <v>75040</v>
      </c>
      <c r="M271">
        <v>3500</v>
      </c>
      <c r="N271" t="s">
        <v>419</v>
      </c>
      <c r="O271">
        <v>270</v>
      </c>
      <c r="P271">
        <v>18555</v>
      </c>
      <c r="Q271" t="s">
        <v>419</v>
      </c>
      <c r="S271" t="s">
        <v>419</v>
      </c>
      <c r="T271">
        <v>2100</v>
      </c>
      <c r="W271">
        <v>127.91869684569401</v>
      </c>
      <c r="X271">
        <v>325.89846395377464</v>
      </c>
      <c r="Y271">
        <v>300.60893758738092</v>
      </c>
      <c r="Z271">
        <v>330.45663351804285</v>
      </c>
      <c r="AA271">
        <v>25.583739369138801</v>
      </c>
      <c r="AB271">
        <v>26.862926337595745</v>
      </c>
      <c r="AC271">
        <v>24.944145884910334</v>
      </c>
      <c r="AD271">
        <v>8.4021264044813364</v>
      </c>
      <c r="AE271">
        <v>444.83726828090096</v>
      </c>
      <c r="AF271">
        <v>10.93704858030684</v>
      </c>
      <c r="AG271">
        <v>106</v>
      </c>
      <c r="AH271">
        <v>353</v>
      </c>
      <c r="AI271">
        <v>459</v>
      </c>
      <c r="AJ271">
        <v>0.2131978280761567</v>
      </c>
      <c r="AK271" t="s">
        <v>419</v>
      </c>
      <c r="AL271">
        <v>470</v>
      </c>
      <c r="AN271">
        <v>127757.5</v>
      </c>
      <c r="AO271">
        <v>127757.5</v>
      </c>
    </row>
    <row r="272" spans="1:41">
      <c r="B272" t="s">
        <v>308</v>
      </c>
      <c r="E272">
        <v>193</v>
      </c>
      <c r="F272" t="s">
        <v>347</v>
      </c>
      <c r="G272" t="s">
        <v>422</v>
      </c>
      <c r="H272" t="s">
        <v>419</v>
      </c>
      <c r="I272" t="s">
        <v>419</v>
      </c>
      <c r="J272" t="s">
        <v>419</v>
      </c>
      <c r="L272" t="s">
        <v>419</v>
      </c>
      <c r="M272" t="s">
        <v>419</v>
      </c>
      <c r="N272" t="s">
        <v>419</v>
      </c>
      <c r="O272" t="s">
        <v>419</v>
      </c>
      <c r="P272">
        <v>38905</v>
      </c>
      <c r="Q272" t="s">
        <v>419</v>
      </c>
      <c r="S272" t="s">
        <v>419</v>
      </c>
      <c r="T272" t="s">
        <v>419</v>
      </c>
      <c r="W272">
        <v>163.59101317739081</v>
      </c>
      <c r="X272">
        <v>416.7808242720385</v>
      </c>
      <c r="Y272">
        <v>384.4388809668684</v>
      </c>
      <c r="Z272">
        <v>422.61011737492618</v>
      </c>
      <c r="AA272">
        <v>32.718202635478157</v>
      </c>
      <c r="AB272">
        <v>34.354112767252062</v>
      </c>
      <c r="AC272">
        <v>31.900247569591201</v>
      </c>
      <c r="AD272">
        <v>10.745203048868284</v>
      </c>
      <c r="AE272">
        <v>568.88774832437639</v>
      </c>
      <c r="AF272">
        <v>13.987031626666912</v>
      </c>
      <c r="AG272">
        <v>25</v>
      </c>
      <c r="AH272">
        <v>562</v>
      </c>
      <c r="AI272">
        <v>587</v>
      </c>
      <c r="AJ272">
        <v>0.27265168862898465</v>
      </c>
      <c r="AK272">
        <v>0.54619385694745559</v>
      </c>
      <c r="AL272">
        <v>593</v>
      </c>
      <c r="AN272">
        <v>128952.5</v>
      </c>
      <c r="AO272">
        <v>128952.5</v>
      </c>
    </row>
    <row r="273" spans="1:41">
      <c r="A273" t="s">
        <v>293</v>
      </c>
      <c r="E273">
        <v>149</v>
      </c>
      <c r="F273" t="s">
        <v>62</v>
      </c>
      <c r="G273" t="s">
        <v>422</v>
      </c>
      <c r="H273" t="s">
        <v>419</v>
      </c>
      <c r="I273" t="s">
        <v>419</v>
      </c>
      <c r="J273" t="s">
        <v>419</v>
      </c>
      <c r="L273">
        <v>119670</v>
      </c>
      <c r="M273" t="s">
        <v>419</v>
      </c>
      <c r="N273">
        <v>2050</v>
      </c>
      <c r="O273">
        <v>600</v>
      </c>
      <c r="P273">
        <v>58885</v>
      </c>
      <c r="Q273">
        <v>2387.5</v>
      </c>
      <c r="S273" t="s">
        <v>419</v>
      </c>
      <c r="T273" t="s">
        <v>419</v>
      </c>
      <c r="W273">
        <v>292.90315987979176</v>
      </c>
      <c r="X273">
        <v>746.22938042574549</v>
      </c>
      <c r="Y273">
        <v>688.32242571751067</v>
      </c>
      <c r="Z273">
        <v>756.66649635612862</v>
      </c>
      <c r="AA273">
        <v>58.580631975958347</v>
      </c>
      <c r="AB273">
        <v>61.509663574756267</v>
      </c>
      <c r="AC273">
        <v>57.116116176559387</v>
      </c>
      <c r="AD273">
        <v>19.238855884770988</v>
      </c>
      <c r="AE273">
        <v>1018.5707384819757</v>
      </c>
      <c r="AF273">
        <v>25.043220169722193</v>
      </c>
      <c r="AG273">
        <v>125</v>
      </c>
      <c r="AH273">
        <v>926</v>
      </c>
      <c r="AI273">
        <v>1051</v>
      </c>
      <c r="AJ273">
        <v>0.48817193313298624</v>
      </c>
      <c r="AK273">
        <v>0.97793823450046979</v>
      </c>
      <c r="AL273">
        <v>1096.5</v>
      </c>
      <c r="AM273">
        <v>83052.346879972887</v>
      </c>
      <c r="AN273">
        <v>212740</v>
      </c>
      <c r="AO273">
        <v>129687.65312002711</v>
      </c>
    </row>
    <row r="274" spans="1:41">
      <c r="B274" t="s">
        <v>374</v>
      </c>
      <c r="D274">
        <v>46</v>
      </c>
      <c r="E274">
        <v>186</v>
      </c>
      <c r="F274" t="s">
        <v>125</v>
      </c>
      <c r="G274" t="s">
        <v>419</v>
      </c>
      <c r="H274" t="s">
        <v>419</v>
      </c>
      <c r="I274" t="s">
        <v>419</v>
      </c>
      <c r="J274" t="s">
        <v>419</v>
      </c>
      <c r="L274">
        <v>4300</v>
      </c>
      <c r="M274" t="s">
        <v>419</v>
      </c>
      <c r="N274" t="s">
        <v>419</v>
      </c>
      <c r="O274">
        <v>300</v>
      </c>
      <c r="P274">
        <v>44985</v>
      </c>
      <c r="Q274">
        <v>62.5</v>
      </c>
      <c r="S274" t="s">
        <v>419</v>
      </c>
      <c r="T274" t="s">
        <v>419</v>
      </c>
      <c r="W274">
        <v>207.62402864932903</v>
      </c>
      <c r="X274">
        <v>528.96373778989562</v>
      </c>
      <c r="Y274">
        <v>487.91646732592329</v>
      </c>
      <c r="Z274">
        <v>536.36207401076672</v>
      </c>
      <c r="AA274">
        <v>41.524805729865811</v>
      </c>
      <c r="AB274">
        <v>43.601046016359106</v>
      </c>
      <c r="AC274">
        <v>40.486685586619167</v>
      </c>
      <c r="AD274">
        <v>13.63743828178343</v>
      </c>
      <c r="AE274">
        <v>722.0125596280418</v>
      </c>
      <c r="AF274">
        <v>17.751854449517634</v>
      </c>
      <c r="AG274">
        <v>67</v>
      </c>
      <c r="AH274">
        <v>678</v>
      </c>
      <c r="AI274">
        <v>745</v>
      </c>
      <c r="AJ274">
        <v>0.34604004774888175</v>
      </c>
      <c r="AK274" t="s">
        <v>419</v>
      </c>
      <c r="AL274">
        <v>764.5</v>
      </c>
      <c r="AM274">
        <v>55191.698857258598</v>
      </c>
      <c r="AN274">
        <v>186552.5</v>
      </c>
      <c r="AO274">
        <v>131360.8011427414</v>
      </c>
    </row>
    <row r="275" spans="1:41">
      <c r="A275" t="s">
        <v>293</v>
      </c>
      <c r="E275">
        <v>139</v>
      </c>
      <c r="F275" t="s">
        <v>58</v>
      </c>
      <c r="G275" t="s">
        <v>422</v>
      </c>
      <c r="H275" t="s">
        <v>419</v>
      </c>
      <c r="I275" t="s">
        <v>419</v>
      </c>
      <c r="J275" t="s">
        <v>419</v>
      </c>
      <c r="L275">
        <v>174315</v>
      </c>
      <c r="M275">
        <v>4000</v>
      </c>
      <c r="N275">
        <v>400</v>
      </c>
      <c r="O275">
        <v>400</v>
      </c>
      <c r="P275">
        <v>49700</v>
      </c>
      <c r="Q275">
        <v>700</v>
      </c>
      <c r="S275" t="s">
        <v>419</v>
      </c>
      <c r="T275" t="s">
        <v>419</v>
      </c>
      <c r="W275">
        <v>250.54228423590175</v>
      </c>
      <c r="X275">
        <v>638.30657754780691</v>
      </c>
      <c r="Y275">
        <v>588.77436795436904</v>
      </c>
      <c r="Z275">
        <v>647.23423427607952</v>
      </c>
      <c r="AA275">
        <v>50.108456847180349</v>
      </c>
      <c r="AB275">
        <v>52.61387968953936</v>
      </c>
      <c r="AC275">
        <v>48.855745426000837</v>
      </c>
      <c r="AD275">
        <v>16.456452369561479</v>
      </c>
      <c r="AE275">
        <v>871.26079343034826</v>
      </c>
      <c r="AF275">
        <v>21.421365302169598</v>
      </c>
      <c r="AG275">
        <v>83</v>
      </c>
      <c r="AH275">
        <v>816</v>
      </c>
      <c r="AI275">
        <v>899</v>
      </c>
      <c r="AJ275">
        <v>0.41757047372650291</v>
      </c>
      <c r="AK275">
        <v>0.83650473150896532</v>
      </c>
      <c r="AL275">
        <v>932.5</v>
      </c>
      <c r="AM275">
        <v>71563.208701327923</v>
      </c>
      <c r="AN275">
        <v>203205.75</v>
      </c>
      <c r="AO275">
        <v>131642.54129867209</v>
      </c>
    </row>
    <row r="276" spans="1:41">
      <c r="A276" t="s">
        <v>293</v>
      </c>
      <c r="E276">
        <v>16</v>
      </c>
      <c r="F276" t="s">
        <v>2</v>
      </c>
      <c r="G276" t="s">
        <v>419</v>
      </c>
      <c r="H276" t="s">
        <v>419</v>
      </c>
      <c r="I276" t="s">
        <v>471</v>
      </c>
      <c r="J276" t="s">
        <v>419</v>
      </c>
      <c r="L276">
        <v>246288.25</v>
      </c>
      <c r="M276" t="s">
        <v>419</v>
      </c>
      <c r="N276">
        <v>3550</v>
      </c>
      <c r="O276">
        <v>681</v>
      </c>
      <c r="P276">
        <v>87050</v>
      </c>
      <c r="Q276" t="s">
        <v>419</v>
      </c>
      <c r="S276" t="s">
        <v>419</v>
      </c>
      <c r="T276">
        <v>3510</v>
      </c>
      <c r="W276">
        <v>449.80561374498939</v>
      </c>
      <c r="X276">
        <v>1145.9697621381094</v>
      </c>
      <c r="Y276">
        <v>1057.0431923007252</v>
      </c>
      <c r="Z276">
        <v>1161.9978355078895</v>
      </c>
      <c r="AA276">
        <v>89.96112274899788</v>
      </c>
      <c r="AB276">
        <v>94.459178886447773</v>
      </c>
      <c r="AC276">
        <v>87.712094680272926</v>
      </c>
      <c r="AD276">
        <v>29.54473206281672</v>
      </c>
      <c r="AE276">
        <v>1564.1990217982009</v>
      </c>
      <c r="AF276">
        <v>38.458379975196593</v>
      </c>
      <c r="AG276">
        <v>256</v>
      </c>
      <c r="AH276">
        <v>1358</v>
      </c>
      <c r="AI276">
        <v>1614</v>
      </c>
      <c r="AJ276">
        <v>0.7496760229083157</v>
      </c>
      <c r="AK276" t="s">
        <v>419</v>
      </c>
      <c r="AL276">
        <v>1694</v>
      </c>
      <c r="AM276">
        <v>108098.40024869259</v>
      </c>
      <c r="AN276">
        <v>239922.5</v>
      </c>
      <c r="AO276">
        <v>131824.0997513074</v>
      </c>
    </row>
    <row r="277" spans="1:41">
      <c r="A277" t="s">
        <v>293</v>
      </c>
      <c r="E277">
        <v>73</v>
      </c>
      <c r="F277" t="s">
        <v>32</v>
      </c>
      <c r="G277" t="s">
        <v>419</v>
      </c>
      <c r="H277" t="s">
        <v>470</v>
      </c>
      <c r="I277" t="s">
        <v>419</v>
      </c>
      <c r="J277" t="s">
        <v>419</v>
      </c>
      <c r="L277">
        <v>122250</v>
      </c>
      <c r="M277">
        <v>4500</v>
      </c>
      <c r="N277">
        <v>760</v>
      </c>
      <c r="O277">
        <v>681</v>
      </c>
      <c r="P277">
        <v>53225</v>
      </c>
      <c r="Q277" t="s">
        <v>419</v>
      </c>
      <c r="S277" t="s">
        <v>419</v>
      </c>
      <c r="T277">
        <v>2750</v>
      </c>
      <c r="W277">
        <v>248.87014440785347</v>
      </c>
      <c r="X277">
        <v>634.04646690788832</v>
      </c>
      <c r="Y277">
        <v>584.8448393584556</v>
      </c>
      <c r="Z277">
        <v>642.91453972028819</v>
      </c>
      <c r="AA277">
        <v>49.774028881570693</v>
      </c>
      <c r="AB277">
        <v>52.26273032564923</v>
      </c>
      <c r="AC277">
        <v>48.529678159531429</v>
      </c>
      <c r="AD277">
        <v>16.346620651855844</v>
      </c>
      <c r="AE277">
        <v>865.44592717831051</v>
      </c>
      <c r="AF277">
        <v>21.278397346871472</v>
      </c>
      <c r="AG277">
        <v>93</v>
      </c>
      <c r="AH277">
        <v>800</v>
      </c>
      <c r="AI277">
        <v>893</v>
      </c>
      <c r="AJ277">
        <v>0.41478357401308913</v>
      </c>
      <c r="AK277" t="s">
        <v>419</v>
      </c>
      <c r="AL277">
        <v>912</v>
      </c>
      <c r="AM277">
        <v>64693.297361681463</v>
      </c>
      <c r="AN277">
        <v>198942.64</v>
      </c>
      <c r="AO277">
        <v>134249.34263831854</v>
      </c>
    </row>
    <row r="278" spans="1:41">
      <c r="A278" t="s">
        <v>293</v>
      </c>
      <c r="E278">
        <v>140</v>
      </c>
      <c r="F278" t="s">
        <v>59</v>
      </c>
      <c r="G278" t="s">
        <v>419</v>
      </c>
      <c r="H278" t="s">
        <v>419</v>
      </c>
      <c r="I278" t="s">
        <v>419</v>
      </c>
      <c r="J278" t="s">
        <v>419</v>
      </c>
      <c r="L278">
        <v>87010</v>
      </c>
      <c r="M278">
        <v>3000</v>
      </c>
      <c r="N278">
        <v>300</v>
      </c>
      <c r="O278">
        <v>620</v>
      </c>
      <c r="P278">
        <v>36090</v>
      </c>
      <c r="Q278">
        <v>6875</v>
      </c>
      <c r="S278" t="s">
        <v>419</v>
      </c>
      <c r="T278">
        <v>200</v>
      </c>
      <c r="W278">
        <v>223.5093570157878</v>
      </c>
      <c r="X278">
        <v>569.4347888691226</v>
      </c>
      <c r="Y278">
        <v>525.2469889871013</v>
      </c>
      <c r="Z278">
        <v>577.39917229078515</v>
      </c>
      <c r="AA278">
        <v>44.701871403157554</v>
      </c>
      <c r="AB278">
        <v>46.936964973315433</v>
      </c>
      <c r="AC278">
        <v>43.584324618078618</v>
      </c>
      <c r="AD278">
        <v>14.680839599986996</v>
      </c>
      <c r="AE278">
        <v>777.25378902240209</v>
      </c>
      <c r="AF278">
        <v>19.110050024849855</v>
      </c>
      <c r="AG278">
        <v>66</v>
      </c>
      <c r="AH278">
        <v>736</v>
      </c>
      <c r="AI278">
        <v>802</v>
      </c>
      <c r="AJ278">
        <v>0.37251559502631298</v>
      </c>
      <c r="AK278" t="s">
        <v>419</v>
      </c>
      <c r="AL278">
        <v>847</v>
      </c>
      <c r="AM278">
        <v>50349.958780603403</v>
      </c>
      <c r="AN278">
        <v>186180.63</v>
      </c>
      <c r="AO278">
        <v>135830.67121939661</v>
      </c>
    </row>
    <row r="279" spans="1:41">
      <c r="A279" t="s">
        <v>293</v>
      </c>
      <c r="E279">
        <v>72</v>
      </c>
      <c r="F279" t="s">
        <v>31</v>
      </c>
      <c r="G279" t="s">
        <v>422</v>
      </c>
      <c r="H279" t="s">
        <v>419</v>
      </c>
      <c r="I279" t="s">
        <v>419</v>
      </c>
      <c r="J279" t="s">
        <v>419</v>
      </c>
      <c r="L279">
        <v>224170</v>
      </c>
      <c r="M279">
        <v>10500</v>
      </c>
      <c r="N279">
        <v>5001</v>
      </c>
      <c r="O279">
        <v>800</v>
      </c>
      <c r="P279">
        <v>73220</v>
      </c>
      <c r="Q279">
        <v>5300</v>
      </c>
      <c r="S279" t="s">
        <v>419</v>
      </c>
      <c r="T279">
        <v>3750</v>
      </c>
      <c r="W279">
        <v>363.13303265781985</v>
      </c>
      <c r="X279">
        <v>925.15402730232756</v>
      </c>
      <c r="Y279">
        <v>853.36262674587658</v>
      </c>
      <c r="Z279">
        <v>938.09366769936798</v>
      </c>
      <c r="AA279">
        <v>72.626606531563965</v>
      </c>
      <c r="AB279">
        <v>76.257936858142159</v>
      </c>
      <c r="AC279">
        <v>70.810941368274868</v>
      </c>
      <c r="AD279">
        <v>23.8517880284078</v>
      </c>
      <c r="AE279">
        <v>1262.7951210675685</v>
      </c>
      <c r="AF279">
        <v>31.047874292243595</v>
      </c>
      <c r="AG279">
        <v>179</v>
      </c>
      <c r="AH279">
        <v>1124</v>
      </c>
      <c r="AI279">
        <v>1303</v>
      </c>
      <c r="AJ279">
        <v>0.60522172109636641</v>
      </c>
      <c r="AK279">
        <v>1.2124200947232278</v>
      </c>
      <c r="AL279">
        <v>1344.5</v>
      </c>
      <c r="AM279">
        <v>120630.0991016769</v>
      </c>
      <c r="AN279">
        <v>258627.5</v>
      </c>
      <c r="AO279">
        <v>137997.4008983231</v>
      </c>
    </row>
    <row r="280" spans="1:41">
      <c r="A280" t="s">
        <v>293</v>
      </c>
      <c r="E280">
        <v>91</v>
      </c>
      <c r="F280" t="s">
        <v>40</v>
      </c>
      <c r="G280" t="s">
        <v>419</v>
      </c>
      <c r="H280" t="s">
        <v>419</v>
      </c>
      <c r="I280" t="s">
        <v>419</v>
      </c>
      <c r="J280" t="s">
        <v>419</v>
      </c>
      <c r="L280">
        <v>126850</v>
      </c>
      <c r="M280">
        <v>3500</v>
      </c>
      <c r="N280" t="s">
        <v>419</v>
      </c>
      <c r="O280">
        <v>681</v>
      </c>
      <c r="P280">
        <v>46105</v>
      </c>
      <c r="Q280" t="s">
        <v>419</v>
      </c>
      <c r="S280" t="s">
        <v>419</v>
      </c>
      <c r="T280">
        <v>2000</v>
      </c>
      <c r="W280">
        <v>218.49293753164292</v>
      </c>
      <c r="X280">
        <v>556.6544569493667</v>
      </c>
      <c r="Y280">
        <v>513.45840319936087</v>
      </c>
      <c r="Z280">
        <v>564.44008862341082</v>
      </c>
      <c r="AA280">
        <v>43.698587506328586</v>
      </c>
      <c r="AB280">
        <v>45.883516881645008</v>
      </c>
      <c r="AC280">
        <v>42.606122818670364</v>
      </c>
      <c r="AD280">
        <v>14.35134444687008</v>
      </c>
      <c r="AE280">
        <v>759.80919026628817</v>
      </c>
      <c r="AF280">
        <v>18.681146158955467</v>
      </c>
      <c r="AG280">
        <v>99</v>
      </c>
      <c r="AH280">
        <v>685</v>
      </c>
      <c r="AI280">
        <v>784</v>
      </c>
      <c r="AJ280">
        <v>0.36415489588607153</v>
      </c>
      <c r="AK280" t="s">
        <v>419</v>
      </c>
      <c r="AL280">
        <v>818.5</v>
      </c>
      <c r="AM280">
        <v>55392.378437790518</v>
      </c>
      <c r="AN280">
        <v>193690</v>
      </c>
      <c r="AO280">
        <v>138297.62156220948</v>
      </c>
    </row>
    <row r="281" spans="1:41">
      <c r="A281" t="s">
        <v>293</v>
      </c>
      <c r="E281">
        <v>55</v>
      </c>
      <c r="F281" t="s">
        <v>23</v>
      </c>
      <c r="G281" t="s">
        <v>419</v>
      </c>
      <c r="H281" t="s">
        <v>419</v>
      </c>
      <c r="I281" t="s">
        <v>419</v>
      </c>
      <c r="J281" t="s">
        <v>419</v>
      </c>
      <c r="L281">
        <v>8348048</v>
      </c>
      <c r="M281" t="s">
        <v>419</v>
      </c>
      <c r="N281" t="s">
        <v>419</v>
      </c>
      <c r="O281">
        <v>60958</v>
      </c>
      <c r="P281">
        <v>12550</v>
      </c>
      <c r="Q281" t="s">
        <v>419</v>
      </c>
      <c r="S281" t="s">
        <v>419</v>
      </c>
      <c r="T281" t="s">
        <v>419</v>
      </c>
      <c r="W281">
        <v>1186.1045180289186</v>
      </c>
      <c r="X281">
        <v>3021.8384805822761</v>
      </c>
      <c r="Y281">
        <v>2787.3456173679588</v>
      </c>
      <c r="Z281">
        <v>3064.1033382413734</v>
      </c>
      <c r="AA281">
        <v>237.22090360578372</v>
      </c>
      <c r="AB281">
        <v>249.08194878607293</v>
      </c>
      <c r="AC281">
        <v>231.29038101563913</v>
      </c>
      <c r="AD281">
        <v>77.907298425866145</v>
      </c>
      <c r="AE281">
        <v>4124.6784614455646</v>
      </c>
      <c r="AF281">
        <v>101.41193629147254</v>
      </c>
      <c r="AG281">
        <v>4004</v>
      </c>
      <c r="AH281">
        <v>252</v>
      </c>
      <c r="AI281">
        <v>4256</v>
      </c>
      <c r="AJ281">
        <v>1.9768408633815311</v>
      </c>
      <c r="AK281" t="s">
        <v>419</v>
      </c>
      <c r="AL281">
        <v>4304</v>
      </c>
      <c r="AM281">
        <v>91996.235969387766</v>
      </c>
      <c r="AN281">
        <v>231488.2</v>
      </c>
      <c r="AO281">
        <v>139491.96403061226</v>
      </c>
    </row>
    <row r="282" spans="1:41">
      <c r="A282" t="s">
        <v>293</v>
      </c>
      <c r="E282">
        <v>102</v>
      </c>
      <c r="F282" t="s">
        <v>46</v>
      </c>
      <c r="G282" t="s">
        <v>419</v>
      </c>
      <c r="H282" t="s">
        <v>419</v>
      </c>
      <c r="I282" t="s">
        <v>419</v>
      </c>
      <c r="J282" t="s">
        <v>419</v>
      </c>
      <c r="L282">
        <v>89450</v>
      </c>
      <c r="M282">
        <v>7000</v>
      </c>
      <c r="N282">
        <v>650</v>
      </c>
      <c r="O282">
        <v>400</v>
      </c>
      <c r="P282">
        <v>65175</v>
      </c>
      <c r="Q282" t="s">
        <v>419</v>
      </c>
      <c r="S282" t="s">
        <v>419</v>
      </c>
      <c r="T282">
        <v>3800</v>
      </c>
      <c r="W282">
        <v>307.95241833222627</v>
      </c>
      <c r="X282">
        <v>784.57037618501283</v>
      </c>
      <c r="Y282">
        <v>723.68818308073173</v>
      </c>
      <c r="Z282">
        <v>795.54374735825115</v>
      </c>
      <c r="AA282">
        <v>61.590483666445252</v>
      </c>
      <c r="AB282">
        <v>64.670007849767515</v>
      </c>
      <c r="AC282">
        <v>60.05072157478412</v>
      </c>
      <c r="AD282">
        <v>20.227341344121729</v>
      </c>
      <c r="AE282">
        <v>1070.9045347503168</v>
      </c>
      <c r="AF282">
        <v>26.329931767405345</v>
      </c>
      <c r="AG282">
        <v>119</v>
      </c>
      <c r="AH282">
        <v>986</v>
      </c>
      <c r="AI282">
        <v>1105</v>
      </c>
      <c r="AJ282">
        <v>0.51325403055371044</v>
      </c>
      <c r="AK282" t="s">
        <v>419</v>
      </c>
      <c r="AL282">
        <v>1141.5</v>
      </c>
      <c r="AM282">
        <v>80206.085701638498</v>
      </c>
      <c r="AN282">
        <v>220145</v>
      </c>
      <c r="AO282">
        <v>139938.91429836152</v>
      </c>
    </row>
    <row r="283" spans="1:41">
      <c r="A283" t="s">
        <v>293</v>
      </c>
      <c r="E283">
        <v>69</v>
      </c>
      <c r="F283" t="s">
        <v>28</v>
      </c>
      <c r="G283" t="s">
        <v>422</v>
      </c>
      <c r="H283" t="s">
        <v>419</v>
      </c>
      <c r="I283" t="s">
        <v>419</v>
      </c>
      <c r="J283" t="s">
        <v>419</v>
      </c>
      <c r="L283">
        <v>117125</v>
      </c>
      <c r="M283">
        <v>8000</v>
      </c>
      <c r="N283">
        <v>640</v>
      </c>
      <c r="O283">
        <v>800</v>
      </c>
      <c r="P283">
        <v>70900</v>
      </c>
      <c r="Q283" t="s">
        <v>419</v>
      </c>
      <c r="S283" t="s">
        <v>419</v>
      </c>
      <c r="T283">
        <v>800</v>
      </c>
      <c r="W283">
        <v>337.49355529441272</v>
      </c>
      <c r="X283">
        <v>859.83233082357538</v>
      </c>
      <c r="Y283">
        <v>793.10985494187003</v>
      </c>
      <c r="Z283">
        <v>871.85835117723298</v>
      </c>
      <c r="AA283">
        <v>67.498711058882549</v>
      </c>
      <c r="AB283">
        <v>70.873646611826672</v>
      </c>
      <c r="AC283">
        <v>65.811243282410487</v>
      </c>
      <c r="AD283">
        <v>22.167701690254674</v>
      </c>
      <c r="AE283">
        <v>1173.6338385363204</v>
      </c>
      <c r="AF283">
        <v>28.85569897767229</v>
      </c>
      <c r="AG283">
        <v>105</v>
      </c>
      <c r="AH283">
        <v>1106</v>
      </c>
      <c r="AI283">
        <v>1211</v>
      </c>
      <c r="AJ283">
        <v>0.56248925882402123</v>
      </c>
      <c r="AK283">
        <v>1.1268156060704748</v>
      </c>
      <c r="AL283">
        <v>1259</v>
      </c>
      <c r="AM283">
        <v>102962.21735481507</v>
      </c>
      <c r="AN283">
        <v>243165</v>
      </c>
      <c r="AO283">
        <v>140202.78264518493</v>
      </c>
    </row>
    <row r="284" spans="1:41">
      <c r="A284" t="s">
        <v>293</v>
      </c>
      <c r="E284">
        <v>14</v>
      </c>
      <c r="F284" t="s">
        <v>0</v>
      </c>
      <c r="G284" t="s">
        <v>419</v>
      </c>
      <c r="H284" t="s">
        <v>419</v>
      </c>
      <c r="I284" t="s">
        <v>419</v>
      </c>
      <c r="J284" t="s">
        <v>485</v>
      </c>
      <c r="L284">
        <v>197090</v>
      </c>
      <c r="M284">
        <v>7000</v>
      </c>
      <c r="N284">
        <v>3500</v>
      </c>
      <c r="O284">
        <v>2901</v>
      </c>
      <c r="P284">
        <v>71530</v>
      </c>
      <c r="Q284">
        <v>200</v>
      </c>
      <c r="S284" t="s">
        <v>419</v>
      </c>
      <c r="T284">
        <v>23850</v>
      </c>
      <c r="W284">
        <v>338.60831517977823</v>
      </c>
      <c r="X284">
        <v>862.67240458352103</v>
      </c>
      <c r="Y284">
        <v>795.72954067247872</v>
      </c>
      <c r="Z284">
        <v>874.73814754776026</v>
      </c>
      <c r="AA284">
        <v>67.721663035955643</v>
      </c>
      <c r="AB284">
        <v>71.107746187753435</v>
      </c>
      <c r="AC284">
        <v>66.02862146005674</v>
      </c>
      <c r="AD284">
        <v>22.240922835391768</v>
      </c>
      <c r="AE284">
        <v>1177.5104160376786</v>
      </c>
      <c r="AF284">
        <v>28.951010947871037</v>
      </c>
      <c r="AG284">
        <v>168</v>
      </c>
      <c r="AH284">
        <v>1047</v>
      </c>
      <c r="AI284">
        <v>1215</v>
      </c>
      <c r="AJ284">
        <v>0.56434719196629701</v>
      </c>
      <c r="AL284">
        <v>1268.5</v>
      </c>
      <c r="AM284">
        <v>101772.83262311622</v>
      </c>
      <c r="AN284">
        <v>242780</v>
      </c>
      <c r="AO284">
        <v>141007.16737688379</v>
      </c>
    </row>
    <row r="285" spans="1:41">
      <c r="A285" t="s">
        <v>44</v>
      </c>
      <c r="B285" t="s">
        <v>374</v>
      </c>
      <c r="C285">
        <v>99</v>
      </c>
      <c r="D285">
        <v>40</v>
      </c>
      <c r="E285">
        <v>18</v>
      </c>
      <c r="F285" t="s">
        <v>208</v>
      </c>
      <c r="G285" t="s">
        <v>422</v>
      </c>
      <c r="H285" t="s">
        <v>419</v>
      </c>
      <c r="I285" t="s">
        <v>419</v>
      </c>
      <c r="J285" t="s">
        <v>419</v>
      </c>
      <c r="L285">
        <v>21800</v>
      </c>
      <c r="M285" t="s">
        <v>419</v>
      </c>
      <c r="N285" t="s">
        <v>419</v>
      </c>
      <c r="O285">
        <v>400</v>
      </c>
      <c r="P285">
        <v>73940</v>
      </c>
      <c r="Q285" t="s">
        <v>419</v>
      </c>
      <c r="S285" t="s">
        <v>419</v>
      </c>
      <c r="T285" t="s">
        <v>419</v>
      </c>
      <c r="W285">
        <v>334.42796560965746</v>
      </c>
      <c r="X285">
        <v>852.02212798372432</v>
      </c>
      <c r="Y285">
        <v>785.90571918269507</v>
      </c>
      <c r="Z285">
        <v>863.93891115828183</v>
      </c>
      <c r="AA285">
        <v>66.885593121931493</v>
      </c>
      <c r="AB285">
        <v>70.229872778028081</v>
      </c>
      <c r="AC285">
        <v>65.213453293883219</v>
      </c>
      <c r="AD285">
        <v>21.966343541127667</v>
      </c>
      <c r="AE285">
        <v>1162.9732504075839</v>
      </c>
      <c r="AF285">
        <v>28.593591059625716</v>
      </c>
      <c r="AG285">
        <v>152</v>
      </c>
      <c r="AH285">
        <v>1048</v>
      </c>
      <c r="AI285">
        <v>1200</v>
      </c>
      <c r="AJ285">
        <v>0.55737994268276247</v>
      </c>
      <c r="AK285">
        <v>1.116580286775037</v>
      </c>
      <c r="AL285">
        <v>1247</v>
      </c>
      <c r="AM285">
        <v>96228.518523289065</v>
      </c>
      <c r="AN285">
        <v>240177.5</v>
      </c>
      <c r="AO285">
        <v>143948.98147671093</v>
      </c>
    </row>
    <row r="286" spans="1:41">
      <c r="A286" t="s">
        <v>293</v>
      </c>
      <c r="E286">
        <v>206</v>
      </c>
      <c r="F286" t="s">
        <v>67</v>
      </c>
      <c r="G286" t="s">
        <v>419</v>
      </c>
      <c r="H286" t="s">
        <v>470</v>
      </c>
      <c r="I286" t="s">
        <v>419</v>
      </c>
      <c r="J286" t="s">
        <v>419</v>
      </c>
      <c r="L286">
        <v>120035</v>
      </c>
      <c r="M286">
        <v>4500</v>
      </c>
      <c r="N286">
        <v>450</v>
      </c>
      <c r="O286">
        <v>681</v>
      </c>
      <c r="P286">
        <v>33460</v>
      </c>
      <c r="Q286" t="s">
        <v>419</v>
      </c>
      <c r="S286" t="s">
        <v>419</v>
      </c>
      <c r="T286">
        <v>4250</v>
      </c>
      <c r="W286">
        <v>184.21407105665301</v>
      </c>
      <c r="X286">
        <v>469.32218883103485</v>
      </c>
      <c r="Y286">
        <v>432.90306698313458</v>
      </c>
      <c r="Z286">
        <v>475.88635022968697</v>
      </c>
      <c r="AA286">
        <v>36.842814211330598</v>
      </c>
      <c r="AB286">
        <v>38.68495492189713</v>
      </c>
      <c r="AC286">
        <v>35.921743856047335</v>
      </c>
      <c r="AD286">
        <v>12.099794233904493</v>
      </c>
      <c r="AE286">
        <v>640.60443209951086</v>
      </c>
      <c r="AF286">
        <v>15.750303075343833</v>
      </c>
      <c r="AG286">
        <v>97</v>
      </c>
      <c r="AH286">
        <v>564</v>
      </c>
      <c r="AI286">
        <v>661</v>
      </c>
      <c r="AJ286">
        <v>0.30702345176108836</v>
      </c>
      <c r="AK286" t="s">
        <v>419</v>
      </c>
      <c r="AL286">
        <v>677</v>
      </c>
      <c r="AM286">
        <v>44807.774947002072</v>
      </c>
      <c r="AN286">
        <v>195300.4</v>
      </c>
      <c r="AO286">
        <v>150492.62505299793</v>
      </c>
    </row>
    <row r="287" spans="1:41">
      <c r="A287" t="s">
        <v>293</v>
      </c>
      <c r="E287">
        <v>57</v>
      </c>
      <c r="F287" t="s">
        <v>25</v>
      </c>
      <c r="G287" t="s">
        <v>419</v>
      </c>
      <c r="H287" t="s">
        <v>419</v>
      </c>
      <c r="I287" t="s">
        <v>419</v>
      </c>
      <c r="J287" t="s">
        <v>419</v>
      </c>
      <c r="L287">
        <v>107640</v>
      </c>
      <c r="M287">
        <v>5000</v>
      </c>
      <c r="N287">
        <v>600</v>
      </c>
      <c r="O287">
        <v>681</v>
      </c>
      <c r="P287">
        <v>54660</v>
      </c>
      <c r="Q287" t="s">
        <v>419</v>
      </c>
      <c r="S287" t="s">
        <v>419</v>
      </c>
      <c r="T287">
        <v>7000</v>
      </c>
      <c r="W287">
        <v>277.57521145601578</v>
      </c>
      <c r="X287">
        <v>707.17836622649133</v>
      </c>
      <c r="Y287">
        <v>652.301746921637</v>
      </c>
      <c r="Z287">
        <v>717.06929626137412</v>
      </c>
      <c r="AA287">
        <v>55.515042291203152</v>
      </c>
      <c r="AB287">
        <v>58.290794405763307</v>
      </c>
      <c r="AC287">
        <v>54.12716623392307</v>
      </c>
      <c r="AD287">
        <v>18.232065139135969</v>
      </c>
      <c r="AE287">
        <v>965.26779783829477</v>
      </c>
      <c r="AF287">
        <v>23.732680579489347</v>
      </c>
      <c r="AG287">
        <v>104</v>
      </c>
      <c r="AH287">
        <v>892</v>
      </c>
      <c r="AI287">
        <v>996</v>
      </c>
      <c r="AJ287">
        <v>0.46262535242669295</v>
      </c>
      <c r="AK287" t="s">
        <v>419</v>
      </c>
      <c r="AL287">
        <v>1036.5</v>
      </c>
      <c r="AM287">
        <v>70710.287195535406</v>
      </c>
      <c r="AN287">
        <v>222420.75</v>
      </c>
      <c r="AO287">
        <v>151710.46280446459</v>
      </c>
    </row>
    <row r="288" spans="1:41">
      <c r="E288">
        <v>21</v>
      </c>
      <c r="F288" t="s">
        <v>5</v>
      </c>
      <c r="G288" t="s">
        <v>419</v>
      </c>
      <c r="H288" t="s">
        <v>419</v>
      </c>
      <c r="I288" t="s">
        <v>419</v>
      </c>
      <c r="J288" t="s">
        <v>419</v>
      </c>
      <c r="L288">
        <v>121880</v>
      </c>
      <c r="M288" t="s">
        <v>419</v>
      </c>
      <c r="N288" t="s">
        <v>419</v>
      </c>
      <c r="O288">
        <v>681</v>
      </c>
      <c r="P288">
        <v>68070</v>
      </c>
      <c r="Q288" t="s">
        <v>419</v>
      </c>
      <c r="S288" t="s">
        <v>419</v>
      </c>
      <c r="T288">
        <v>5500</v>
      </c>
      <c r="W288">
        <v>319.10001718588154</v>
      </c>
      <c r="X288">
        <v>812.97111378447039</v>
      </c>
      <c r="Y288">
        <v>749.88504038682163</v>
      </c>
      <c r="Z288">
        <v>824.34171106352733</v>
      </c>
      <c r="AA288">
        <v>63.820003437176311</v>
      </c>
      <c r="AB288">
        <v>67.011003609035129</v>
      </c>
      <c r="AC288">
        <v>62.224503351246902</v>
      </c>
      <c r="AD288">
        <v>20.959552795492655</v>
      </c>
      <c r="AE288">
        <v>1109.6703097639031</v>
      </c>
      <c r="AF288">
        <v>27.283051469392873</v>
      </c>
      <c r="AG288">
        <v>105</v>
      </c>
      <c r="AH288">
        <v>1040</v>
      </c>
      <c r="AI288">
        <v>1145</v>
      </c>
      <c r="AJ288">
        <v>0.53183336197646924</v>
      </c>
      <c r="AK288" t="s">
        <v>419</v>
      </c>
      <c r="AL288">
        <v>1185</v>
      </c>
      <c r="AM288">
        <v>77764.374629596685</v>
      </c>
      <c r="AN288">
        <v>229505</v>
      </c>
      <c r="AO288">
        <v>151740.62537040332</v>
      </c>
    </row>
    <row r="289" spans="1:41">
      <c r="A289" t="s">
        <v>309</v>
      </c>
      <c r="E289">
        <v>40</v>
      </c>
      <c r="F289" t="s">
        <v>366</v>
      </c>
      <c r="G289" t="s">
        <v>419</v>
      </c>
      <c r="H289" t="s">
        <v>470</v>
      </c>
      <c r="I289" t="s">
        <v>419</v>
      </c>
      <c r="J289" t="s">
        <v>419</v>
      </c>
      <c r="L289">
        <v>62250</v>
      </c>
      <c r="M289" t="s">
        <v>419</v>
      </c>
      <c r="N289" t="s">
        <v>419</v>
      </c>
      <c r="O289">
        <v>400</v>
      </c>
      <c r="P289">
        <v>36080</v>
      </c>
      <c r="Q289" t="s">
        <v>419</v>
      </c>
      <c r="S289" t="s">
        <v>419</v>
      </c>
      <c r="T289" t="s">
        <v>419</v>
      </c>
      <c r="W289">
        <v>193.41084011091863</v>
      </c>
      <c r="X289">
        <v>492.75279735058734</v>
      </c>
      <c r="Y289">
        <v>454.51547426065872</v>
      </c>
      <c r="Z289">
        <v>499.64467028653979</v>
      </c>
      <c r="AA289">
        <v>38.682168022183724</v>
      </c>
      <c r="AB289">
        <v>40.616276423292909</v>
      </c>
      <c r="AC289">
        <v>37.715113821629132</v>
      </c>
      <c r="AD289">
        <v>12.703868681285506</v>
      </c>
      <c r="AE289">
        <v>672.58619648571937</v>
      </c>
      <c r="AF289">
        <v>16.536626829483541</v>
      </c>
      <c r="AG289">
        <v>109</v>
      </c>
      <c r="AH289">
        <v>585</v>
      </c>
      <c r="AI289">
        <v>694</v>
      </c>
      <c r="AJ289">
        <v>0.32235140018486436</v>
      </c>
      <c r="AK289" t="s">
        <v>419</v>
      </c>
      <c r="AL289">
        <v>729</v>
      </c>
      <c r="AN289">
        <v>152489.38</v>
      </c>
      <c r="AO289">
        <v>152489.38</v>
      </c>
    </row>
    <row r="290" spans="1:41">
      <c r="A290" t="s">
        <v>293</v>
      </c>
      <c r="E290">
        <v>42</v>
      </c>
      <c r="F290" t="s">
        <v>17</v>
      </c>
      <c r="G290" t="s">
        <v>419</v>
      </c>
      <c r="H290" t="s">
        <v>419</v>
      </c>
      <c r="I290" t="s">
        <v>419</v>
      </c>
      <c r="J290" t="s">
        <v>485</v>
      </c>
      <c r="L290">
        <v>378015</v>
      </c>
      <c r="M290">
        <v>15000</v>
      </c>
      <c r="N290">
        <v>34870</v>
      </c>
      <c r="O290">
        <v>800</v>
      </c>
      <c r="P290">
        <v>202280</v>
      </c>
      <c r="Q290" t="s">
        <v>419</v>
      </c>
      <c r="S290">
        <v>226660.5</v>
      </c>
      <c r="T290">
        <v>45150</v>
      </c>
      <c r="W290">
        <v>972.62799998142054</v>
      </c>
      <c r="X290">
        <v>2477.9643555526654</v>
      </c>
      <c r="Y290">
        <v>2285.6757999563388</v>
      </c>
      <c r="Z290">
        <v>2512.6223332853369</v>
      </c>
      <c r="AA290">
        <v>194.52559999628414</v>
      </c>
      <c r="AB290">
        <v>204.25187999609832</v>
      </c>
      <c r="AC290">
        <v>189.66245999637704</v>
      </c>
      <c r="AD290">
        <v>63.885449132112981</v>
      </c>
      <c r="AE290">
        <v>3382.3138699353904</v>
      </c>
      <c r="AF290">
        <v>83.159693998411456</v>
      </c>
      <c r="AG290">
        <v>434</v>
      </c>
      <c r="AH290">
        <v>3056</v>
      </c>
      <c r="AI290">
        <v>3490</v>
      </c>
      <c r="AJ290">
        <v>1.6210466666357011</v>
      </c>
      <c r="AK290" t="s">
        <v>419</v>
      </c>
      <c r="AL290">
        <v>3586.5</v>
      </c>
      <c r="AM290">
        <v>530160.05046564422</v>
      </c>
      <c r="AN290">
        <v>682970</v>
      </c>
      <c r="AO290">
        <v>152809.94953435578</v>
      </c>
    </row>
    <row r="291" spans="1:41">
      <c r="A291" t="s">
        <v>293</v>
      </c>
      <c r="E291">
        <v>85</v>
      </c>
      <c r="F291" t="s">
        <v>37</v>
      </c>
      <c r="G291" t="s">
        <v>419</v>
      </c>
      <c r="H291" t="s">
        <v>419</v>
      </c>
      <c r="I291" t="s">
        <v>419</v>
      </c>
      <c r="J291" t="s">
        <v>419</v>
      </c>
      <c r="L291">
        <v>115050</v>
      </c>
      <c r="M291">
        <v>3500</v>
      </c>
      <c r="N291">
        <v>210</v>
      </c>
      <c r="O291">
        <v>681</v>
      </c>
      <c r="P291">
        <v>61945</v>
      </c>
      <c r="Q291" t="s">
        <v>419</v>
      </c>
      <c r="S291" t="s">
        <v>419</v>
      </c>
      <c r="T291">
        <v>750</v>
      </c>
      <c r="W291">
        <v>311.01800801698153</v>
      </c>
      <c r="X291">
        <v>792.38057902486389</v>
      </c>
      <c r="Y291">
        <v>730.89231883990647</v>
      </c>
      <c r="Z291">
        <v>803.4631873772023</v>
      </c>
      <c r="AA291">
        <v>62.203601603396301</v>
      </c>
      <c r="AB291">
        <v>65.31378168356612</v>
      </c>
      <c r="AC291">
        <v>60.648511563311395</v>
      </c>
      <c r="AD291">
        <v>20.428699493248736</v>
      </c>
      <c r="AE291">
        <v>1081.5651228790532</v>
      </c>
      <c r="AF291">
        <v>26.592039685451919</v>
      </c>
      <c r="AG291">
        <v>77</v>
      </c>
      <c r="AH291">
        <v>1039</v>
      </c>
      <c r="AI291">
        <v>1116</v>
      </c>
      <c r="AJ291">
        <v>0.5183633466949692</v>
      </c>
      <c r="AK291" t="s">
        <v>419</v>
      </c>
      <c r="AL291">
        <v>1177.5</v>
      </c>
      <c r="AM291">
        <v>71683.352434765446</v>
      </c>
      <c r="AN291">
        <v>227320</v>
      </c>
      <c r="AO291">
        <v>155636.64756523457</v>
      </c>
    </row>
    <row r="292" spans="1:41">
      <c r="A292" t="s">
        <v>293</v>
      </c>
      <c r="E292">
        <v>74</v>
      </c>
      <c r="F292" t="s">
        <v>33</v>
      </c>
      <c r="G292" t="s">
        <v>419</v>
      </c>
      <c r="H292" t="s">
        <v>470</v>
      </c>
      <c r="I292" t="s">
        <v>419</v>
      </c>
      <c r="J292" t="s">
        <v>419</v>
      </c>
      <c r="L292">
        <v>111550</v>
      </c>
      <c r="M292">
        <v>3500</v>
      </c>
      <c r="N292">
        <v>450</v>
      </c>
      <c r="O292">
        <v>681</v>
      </c>
      <c r="P292">
        <v>53205</v>
      </c>
      <c r="Q292" t="s">
        <v>419</v>
      </c>
      <c r="S292" t="s">
        <v>419</v>
      </c>
      <c r="T292">
        <v>2700</v>
      </c>
      <c r="W292">
        <v>249.14883437919485</v>
      </c>
      <c r="X292">
        <v>634.75648534787479</v>
      </c>
      <c r="Y292">
        <v>585.49976079110786</v>
      </c>
      <c r="Z292">
        <v>643.63448881292004</v>
      </c>
      <c r="AA292">
        <v>49.82976687583897</v>
      </c>
      <c r="AB292">
        <v>52.32125521963092</v>
      </c>
      <c r="AC292">
        <v>48.584022703942999</v>
      </c>
      <c r="AD292">
        <v>16.364925938140114</v>
      </c>
      <c r="AE292">
        <v>866.41507155365025</v>
      </c>
      <c r="AF292">
        <v>21.30222533942116</v>
      </c>
      <c r="AG292">
        <v>89</v>
      </c>
      <c r="AH292">
        <v>805</v>
      </c>
      <c r="AI292">
        <v>894</v>
      </c>
      <c r="AJ292">
        <v>0.4152480572986581</v>
      </c>
      <c r="AK292" t="s">
        <v>419</v>
      </c>
      <c r="AL292">
        <v>920.5</v>
      </c>
      <c r="AM292">
        <v>63404.010364720438</v>
      </c>
      <c r="AN292">
        <v>221387.5</v>
      </c>
      <c r="AO292">
        <v>157983.48963527958</v>
      </c>
    </row>
    <row r="293" spans="1:41">
      <c r="A293" t="s">
        <v>309</v>
      </c>
      <c r="E293">
        <v>116</v>
      </c>
      <c r="F293" t="s">
        <v>353</v>
      </c>
      <c r="G293" t="s">
        <v>419</v>
      </c>
      <c r="H293" t="s">
        <v>470</v>
      </c>
      <c r="I293" t="s">
        <v>419</v>
      </c>
      <c r="J293" t="s">
        <v>419</v>
      </c>
      <c r="L293">
        <v>83181</v>
      </c>
      <c r="M293">
        <v>3500</v>
      </c>
      <c r="N293">
        <v>180</v>
      </c>
      <c r="O293">
        <v>400</v>
      </c>
      <c r="P293">
        <v>30915</v>
      </c>
      <c r="Q293" t="s">
        <v>419</v>
      </c>
      <c r="S293" t="s">
        <v>419</v>
      </c>
      <c r="T293" t="s">
        <v>419</v>
      </c>
      <c r="W293">
        <v>198.70594956640488</v>
      </c>
      <c r="X293">
        <v>506.24314771032971</v>
      </c>
      <c r="Y293">
        <v>466.95898148105147</v>
      </c>
      <c r="Z293">
        <v>513.32370304654592</v>
      </c>
      <c r="AA293">
        <v>39.741189913280976</v>
      </c>
      <c r="AB293">
        <v>41.728249408945018</v>
      </c>
      <c r="AC293">
        <v>38.747660165448949</v>
      </c>
      <c r="AD293">
        <v>13.051669120686693</v>
      </c>
      <c r="AE293">
        <v>690.99993961717291</v>
      </c>
      <c r="AF293">
        <v>16.989358687927616</v>
      </c>
      <c r="AG293">
        <v>75</v>
      </c>
      <c r="AH293">
        <v>638</v>
      </c>
      <c r="AI293">
        <v>713</v>
      </c>
      <c r="AJ293">
        <v>0.33117658261067479</v>
      </c>
      <c r="AK293" t="s">
        <v>419</v>
      </c>
      <c r="AL293">
        <v>735</v>
      </c>
      <c r="AN293">
        <v>158169.38</v>
      </c>
      <c r="AO293">
        <v>158169.38</v>
      </c>
    </row>
    <row r="294" spans="1:41">
      <c r="A294" t="s">
        <v>293</v>
      </c>
      <c r="E294">
        <v>93</v>
      </c>
      <c r="F294" t="s">
        <v>41</v>
      </c>
      <c r="G294" t="s">
        <v>422</v>
      </c>
      <c r="H294" t="s">
        <v>419</v>
      </c>
      <c r="I294" t="s">
        <v>419</v>
      </c>
      <c r="J294" t="s">
        <v>419</v>
      </c>
      <c r="L294">
        <v>146040</v>
      </c>
      <c r="M294">
        <v>4500</v>
      </c>
      <c r="N294">
        <v>650</v>
      </c>
      <c r="O294">
        <v>400</v>
      </c>
      <c r="P294">
        <v>64230</v>
      </c>
      <c r="Q294" t="s">
        <v>419</v>
      </c>
      <c r="S294" t="s">
        <v>419</v>
      </c>
      <c r="T294">
        <v>200</v>
      </c>
      <c r="W294">
        <v>364.52648251452672</v>
      </c>
      <c r="X294">
        <v>928.70411950225969</v>
      </c>
      <c r="Y294">
        <v>856.63723390913788</v>
      </c>
      <c r="Z294">
        <v>941.69341316252746</v>
      </c>
      <c r="AA294">
        <v>72.905296502905344</v>
      </c>
      <c r="AB294">
        <v>76.55056132805062</v>
      </c>
      <c r="AC294">
        <v>71.082664090332713</v>
      </c>
      <c r="AD294">
        <v>23.943314459829161</v>
      </c>
      <c r="AE294">
        <v>1267.6408429442668</v>
      </c>
      <c r="AF294">
        <v>31.167014254992036</v>
      </c>
      <c r="AG294">
        <v>247</v>
      </c>
      <c r="AH294">
        <v>1061</v>
      </c>
      <c r="AI294">
        <v>1308</v>
      </c>
      <c r="AJ294">
        <v>0.60754413752421121</v>
      </c>
      <c r="AK294">
        <v>1.2170725125847903</v>
      </c>
      <c r="AL294">
        <v>1337</v>
      </c>
      <c r="AM294">
        <v>92025.694757841717</v>
      </c>
      <c r="AN294">
        <v>252205</v>
      </c>
      <c r="AO294">
        <v>160179.3052421583</v>
      </c>
    </row>
    <row r="295" spans="1:41">
      <c r="A295" t="s">
        <v>293</v>
      </c>
      <c r="E295">
        <v>15</v>
      </c>
      <c r="F295" t="s">
        <v>1</v>
      </c>
      <c r="G295" t="s">
        <v>419</v>
      </c>
      <c r="H295" t="s">
        <v>419</v>
      </c>
      <c r="I295" t="s">
        <v>419</v>
      </c>
      <c r="J295" t="s">
        <v>419</v>
      </c>
      <c r="L295">
        <v>96250</v>
      </c>
      <c r="M295" t="s">
        <v>419</v>
      </c>
      <c r="N295">
        <v>630</v>
      </c>
      <c r="O295">
        <v>681</v>
      </c>
      <c r="P295">
        <v>73575</v>
      </c>
      <c r="Q295" t="s">
        <v>419</v>
      </c>
      <c r="S295" t="s">
        <v>419</v>
      </c>
      <c r="T295">
        <v>11450</v>
      </c>
      <c r="W295">
        <v>346.41163437733695</v>
      </c>
      <c r="X295">
        <v>882.5529209031414</v>
      </c>
      <c r="Y295">
        <v>814.06734078674185</v>
      </c>
      <c r="Z295">
        <v>894.89672214145378</v>
      </c>
      <c r="AA295">
        <v>69.28232687546739</v>
      </c>
      <c r="AB295">
        <v>72.74644321924076</v>
      </c>
      <c r="AC295">
        <v>67.550268703580699</v>
      </c>
      <c r="AD295">
        <v>22.753470851351416</v>
      </c>
      <c r="AE295">
        <v>1204.6464585471892</v>
      </c>
      <c r="AF295">
        <v>29.618194739262307</v>
      </c>
      <c r="AG295">
        <v>137</v>
      </c>
      <c r="AH295">
        <v>1106</v>
      </c>
      <c r="AI295">
        <v>1243</v>
      </c>
      <c r="AJ295">
        <v>0.57735272396222825</v>
      </c>
      <c r="AK295" t="s">
        <v>419</v>
      </c>
      <c r="AL295">
        <v>1274</v>
      </c>
      <c r="AM295">
        <v>86701.659061590617</v>
      </c>
      <c r="AN295">
        <v>246980</v>
      </c>
      <c r="AO295">
        <v>160278.34093840938</v>
      </c>
    </row>
    <row r="296" spans="1:41">
      <c r="A296" t="s">
        <v>293</v>
      </c>
      <c r="E296">
        <v>192</v>
      </c>
      <c r="F296" t="s">
        <v>66</v>
      </c>
      <c r="G296" t="s">
        <v>422</v>
      </c>
      <c r="H296" t="s">
        <v>419</v>
      </c>
      <c r="I296" t="s">
        <v>419</v>
      </c>
      <c r="J296" t="s">
        <v>419</v>
      </c>
      <c r="L296">
        <v>115500</v>
      </c>
      <c r="M296">
        <v>4000</v>
      </c>
      <c r="N296">
        <v>350</v>
      </c>
      <c r="O296">
        <v>400</v>
      </c>
      <c r="P296">
        <v>56525</v>
      </c>
      <c r="Q296" t="s">
        <v>419</v>
      </c>
      <c r="S296" t="s">
        <v>419</v>
      </c>
      <c r="T296">
        <v>600</v>
      </c>
      <c r="W296">
        <v>303.49337879076415</v>
      </c>
      <c r="X296">
        <v>773.21008114522988</v>
      </c>
      <c r="Y296">
        <v>713.20944015829593</v>
      </c>
      <c r="Z296">
        <v>784.02456187614075</v>
      </c>
      <c r="AA296">
        <v>60.698675758152838</v>
      </c>
      <c r="AB296">
        <v>63.733609546060478</v>
      </c>
      <c r="AC296">
        <v>59.181208864199014</v>
      </c>
      <c r="AD296">
        <v>19.934456763573362</v>
      </c>
      <c r="AE296">
        <v>1055.3982247448826</v>
      </c>
      <c r="AF296">
        <v>25.94868388661034</v>
      </c>
      <c r="AG296">
        <v>148</v>
      </c>
      <c r="AH296">
        <v>941</v>
      </c>
      <c r="AI296">
        <v>1089</v>
      </c>
      <c r="AJ296">
        <v>0.50582229798460698</v>
      </c>
      <c r="AK296">
        <v>1.0132966102483461</v>
      </c>
      <c r="AL296">
        <v>1117</v>
      </c>
      <c r="AM296">
        <v>81510.574865698771</v>
      </c>
      <c r="AN296">
        <v>245167.5</v>
      </c>
      <c r="AO296">
        <v>163656.92513430124</v>
      </c>
    </row>
    <row r="297" spans="1:41">
      <c r="A297" t="s">
        <v>309</v>
      </c>
      <c r="E297">
        <v>101</v>
      </c>
      <c r="F297" t="s">
        <v>313</v>
      </c>
      <c r="G297" t="s">
        <v>422</v>
      </c>
      <c r="H297" t="s">
        <v>419</v>
      </c>
      <c r="I297" t="s">
        <v>419</v>
      </c>
      <c r="J297" t="s">
        <v>419</v>
      </c>
      <c r="L297">
        <v>61630</v>
      </c>
      <c r="M297">
        <v>4000</v>
      </c>
      <c r="N297" t="s">
        <v>419</v>
      </c>
      <c r="O297" t="s">
        <v>419</v>
      </c>
      <c r="P297">
        <v>40750</v>
      </c>
      <c r="Q297">
        <v>6475</v>
      </c>
      <c r="S297" t="s">
        <v>419</v>
      </c>
      <c r="T297" t="s">
        <v>419</v>
      </c>
      <c r="W297">
        <v>202.05022922250143</v>
      </c>
      <c r="X297">
        <v>514.7633689901669</v>
      </c>
      <c r="Y297">
        <v>474.8180386728784</v>
      </c>
      <c r="Z297">
        <v>521.96309215812869</v>
      </c>
      <c r="AA297">
        <v>40.410045844500289</v>
      </c>
      <c r="AB297">
        <v>42.430548136725299</v>
      </c>
      <c r="AC297">
        <v>39.39979469838778</v>
      </c>
      <c r="AD297">
        <v>13.27133255609797</v>
      </c>
      <c r="AE297">
        <v>702.62967212124875</v>
      </c>
      <c r="AF297">
        <v>17.275294598523875</v>
      </c>
      <c r="AG297">
        <v>78</v>
      </c>
      <c r="AH297">
        <v>647</v>
      </c>
      <c r="AI297">
        <v>725</v>
      </c>
      <c r="AJ297">
        <v>0.3367503820375024</v>
      </c>
      <c r="AK297">
        <v>0.67460058992658489</v>
      </c>
      <c r="AL297">
        <v>760.5</v>
      </c>
      <c r="AN297">
        <v>165685</v>
      </c>
      <c r="AO297">
        <v>165685</v>
      </c>
    </row>
    <row r="298" spans="1:41">
      <c r="A298" t="s">
        <v>293</v>
      </c>
      <c r="E298">
        <v>103</v>
      </c>
      <c r="F298" t="s">
        <v>47</v>
      </c>
      <c r="G298" t="s">
        <v>422</v>
      </c>
      <c r="H298" t="s">
        <v>419</v>
      </c>
      <c r="I298" t="s">
        <v>419</v>
      </c>
      <c r="J298" t="s">
        <v>419</v>
      </c>
      <c r="L298">
        <v>187050</v>
      </c>
      <c r="M298" t="s">
        <v>419</v>
      </c>
      <c r="N298">
        <v>2832</v>
      </c>
      <c r="O298">
        <v>681</v>
      </c>
      <c r="P298">
        <v>80365</v>
      </c>
      <c r="Q298" t="s">
        <v>419</v>
      </c>
      <c r="S298" t="s">
        <v>419</v>
      </c>
      <c r="T298">
        <v>300</v>
      </c>
      <c r="W298">
        <v>399.64141890354074</v>
      </c>
      <c r="X298">
        <v>1018.1664429405507</v>
      </c>
      <c r="Y298">
        <v>939.15733442332066</v>
      </c>
      <c r="Z298">
        <v>1032.4069988341469</v>
      </c>
      <c r="AA298">
        <v>79.928283780708156</v>
      </c>
      <c r="AB298">
        <v>83.924697969743562</v>
      </c>
      <c r="AC298">
        <v>77.930076686190446</v>
      </c>
      <c r="AD298">
        <v>26.249780531647566</v>
      </c>
      <c r="AE298">
        <v>1389.753034237063</v>
      </c>
      <c r="AF298">
        <v>34.169341316252734</v>
      </c>
      <c r="AG298">
        <v>121</v>
      </c>
      <c r="AH298">
        <v>1313</v>
      </c>
      <c r="AI298">
        <v>1434</v>
      </c>
      <c r="AJ298">
        <v>0.66606903150590124</v>
      </c>
      <c r="AK298">
        <v>1.3343134426961691</v>
      </c>
      <c r="AL298">
        <v>1488</v>
      </c>
      <c r="AM298">
        <v>117783.05573641512</v>
      </c>
      <c r="AN298">
        <v>287807.5</v>
      </c>
      <c r="AO298">
        <v>170024.44426358488</v>
      </c>
    </row>
    <row r="299" spans="1:41">
      <c r="B299" t="s">
        <v>308</v>
      </c>
      <c r="E299">
        <v>105</v>
      </c>
      <c r="F299" t="s">
        <v>354</v>
      </c>
      <c r="G299" t="s">
        <v>419</v>
      </c>
      <c r="H299" t="s">
        <v>419</v>
      </c>
      <c r="I299" t="s">
        <v>419</v>
      </c>
      <c r="J299" t="s">
        <v>485</v>
      </c>
      <c r="L299">
        <v>60790</v>
      </c>
      <c r="M299" t="s">
        <v>419</v>
      </c>
      <c r="N299">
        <v>880</v>
      </c>
      <c r="O299">
        <v>800</v>
      </c>
      <c r="P299">
        <v>49690</v>
      </c>
      <c r="Q299" t="s">
        <v>419</v>
      </c>
      <c r="S299" t="s">
        <v>419</v>
      </c>
      <c r="T299">
        <v>200</v>
      </c>
      <c r="W299">
        <v>222.39459713042226</v>
      </c>
      <c r="X299">
        <v>566.59471510917672</v>
      </c>
      <c r="Y299">
        <v>522.62730325649227</v>
      </c>
      <c r="Z299">
        <v>574.51937592025752</v>
      </c>
      <c r="AA299">
        <v>44.478919426084445</v>
      </c>
      <c r="AB299">
        <v>46.702865397388678</v>
      </c>
      <c r="AC299">
        <v>43.366946440432336</v>
      </c>
      <c r="AD299">
        <v>14.6076184548499</v>
      </c>
      <c r="AE299">
        <v>773.37721152104336</v>
      </c>
      <c r="AF299">
        <v>19.014738054651101</v>
      </c>
      <c r="AG299">
        <v>95</v>
      </c>
      <c r="AH299">
        <v>703</v>
      </c>
      <c r="AI299">
        <v>798</v>
      </c>
      <c r="AJ299">
        <v>0.37065766188403709</v>
      </c>
      <c r="AK299" t="s">
        <v>419</v>
      </c>
      <c r="AL299">
        <v>812.5</v>
      </c>
      <c r="AN299">
        <v>173411</v>
      </c>
      <c r="AO299">
        <v>173411</v>
      </c>
    </row>
    <row r="300" spans="1:41">
      <c r="A300" t="s">
        <v>293</v>
      </c>
      <c r="E300">
        <v>23</v>
      </c>
      <c r="F300" t="s">
        <v>6</v>
      </c>
      <c r="G300" t="s">
        <v>422</v>
      </c>
      <c r="H300" t="s">
        <v>419</v>
      </c>
      <c r="I300" t="s">
        <v>419</v>
      </c>
      <c r="J300" t="s">
        <v>419</v>
      </c>
      <c r="L300">
        <v>181120.5</v>
      </c>
      <c r="M300">
        <v>11000</v>
      </c>
      <c r="N300">
        <v>2810</v>
      </c>
      <c r="O300">
        <v>681</v>
      </c>
      <c r="P300">
        <v>161105</v>
      </c>
      <c r="Q300">
        <v>5437.5</v>
      </c>
      <c r="S300" t="s">
        <v>419</v>
      </c>
      <c r="T300">
        <v>4000</v>
      </c>
      <c r="W300">
        <v>759.98755184794686</v>
      </c>
      <c r="X300">
        <v>1936.2202858430142</v>
      </c>
      <c r="Y300">
        <v>1785.9707468426752</v>
      </c>
      <c r="Z300">
        <v>1963.301175607196</v>
      </c>
      <c r="AA300">
        <v>151.99751036958935</v>
      </c>
      <c r="AB300">
        <v>159.59738588806883</v>
      </c>
      <c r="AC300">
        <v>148.19757261034962</v>
      </c>
      <c r="AD300">
        <v>49.918515697212641</v>
      </c>
      <c r="AE300">
        <v>2642.8567115512351</v>
      </c>
      <c r="AF300">
        <v>64.978935682999449</v>
      </c>
      <c r="AG300">
        <v>309</v>
      </c>
      <c r="AH300">
        <v>2418</v>
      </c>
      <c r="AI300">
        <v>2727</v>
      </c>
      <c r="AJ300">
        <v>1.266645919746578</v>
      </c>
      <c r="AK300">
        <v>2.5374287016962715</v>
      </c>
      <c r="AL300">
        <v>2801.5</v>
      </c>
      <c r="AM300">
        <v>234320.99768607723</v>
      </c>
      <c r="AN300">
        <v>411337</v>
      </c>
      <c r="AO300">
        <v>177016.00231392277</v>
      </c>
    </row>
    <row r="301" spans="1:41">
      <c r="A301" t="s">
        <v>293</v>
      </c>
      <c r="E301">
        <v>39</v>
      </c>
      <c r="F301" t="s">
        <v>15</v>
      </c>
      <c r="G301" t="s">
        <v>422</v>
      </c>
      <c r="H301" t="s">
        <v>419</v>
      </c>
      <c r="I301" t="s">
        <v>419</v>
      </c>
      <c r="J301" t="s">
        <v>419</v>
      </c>
      <c r="L301">
        <v>157200</v>
      </c>
      <c r="M301">
        <v>3500</v>
      </c>
      <c r="N301">
        <v>950</v>
      </c>
      <c r="O301">
        <v>681</v>
      </c>
      <c r="P301">
        <v>92950</v>
      </c>
      <c r="Q301">
        <v>150</v>
      </c>
      <c r="S301" t="s">
        <v>419</v>
      </c>
      <c r="T301">
        <v>8910</v>
      </c>
      <c r="W301">
        <v>413.01853752792704</v>
      </c>
      <c r="X301">
        <v>1052.2473280598997</v>
      </c>
      <c r="Y301">
        <v>970.59356319062852</v>
      </c>
      <c r="Z301">
        <v>1066.9645552804782</v>
      </c>
      <c r="AA301">
        <v>82.603707505585405</v>
      </c>
      <c r="AB301">
        <v>86.733892880864673</v>
      </c>
      <c r="AC301">
        <v>80.538614817945771</v>
      </c>
      <c r="AD301">
        <v>27.128434273292672</v>
      </c>
      <c r="AE301">
        <v>1436.2719642533661</v>
      </c>
      <c r="AF301">
        <v>35.313084958637759</v>
      </c>
      <c r="AG301">
        <v>74</v>
      </c>
      <c r="AH301">
        <v>1408</v>
      </c>
      <c r="AI301">
        <v>1482</v>
      </c>
      <c r="AJ301">
        <v>0.68836422921321172</v>
      </c>
      <c r="AK301">
        <v>1.3789766541671706</v>
      </c>
      <c r="AL301">
        <v>1538.5</v>
      </c>
      <c r="AM301">
        <v>117813.68819658685</v>
      </c>
      <c r="AN301">
        <v>298125</v>
      </c>
      <c r="AO301">
        <v>180311.31180341315</v>
      </c>
    </row>
    <row r="302" spans="1:41">
      <c r="A302" t="s">
        <v>309</v>
      </c>
      <c r="E302">
        <v>178</v>
      </c>
      <c r="F302" t="s">
        <v>342</v>
      </c>
      <c r="G302" t="s">
        <v>419</v>
      </c>
      <c r="H302" t="s">
        <v>470</v>
      </c>
      <c r="I302" t="s">
        <v>419</v>
      </c>
      <c r="J302" t="s">
        <v>419</v>
      </c>
      <c r="L302">
        <v>68801</v>
      </c>
      <c r="M302">
        <v>3000</v>
      </c>
      <c r="N302" t="s">
        <v>419</v>
      </c>
      <c r="O302">
        <v>400</v>
      </c>
      <c r="P302">
        <v>31630</v>
      </c>
      <c r="Q302" t="s">
        <v>419</v>
      </c>
      <c r="S302" t="s">
        <v>419</v>
      </c>
      <c r="T302" t="s">
        <v>419</v>
      </c>
      <c r="W302">
        <v>192.57477019689446</v>
      </c>
      <c r="X302">
        <v>490.62274203062799</v>
      </c>
      <c r="Y302">
        <v>452.550709962702</v>
      </c>
      <c r="Z302">
        <v>497.48482300864401</v>
      </c>
      <c r="AA302">
        <v>38.514954039378893</v>
      </c>
      <c r="AB302">
        <v>40.440701741347837</v>
      </c>
      <c r="AC302">
        <v>37.55208018839442</v>
      </c>
      <c r="AD302">
        <v>12.648952822432683</v>
      </c>
      <c r="AE302">
        <v>669.6787633597005</v>
      </c>
      <c r="AF302">
        <v>16.465142851834475</v>
      </c>
      <c r="AG302">
        <v>171</v>
      </c>
      <c r="AH302">
        <v>520</v>
      </c>
      <c r="AI302">
        <v>691</v>
      </c>
      <c r="AJ302">
        <v>0.32095795032815744</v>
      </c>
      <c r="AK302" t="s">
        <v>419</v>
      </c>
      <c r="AL302">
        <v>705.5</v>
      </c>
      <c r="AN302">
        <v>183047.5</v>
      </c>
      <c r="AO302">
        <v>183047.5</v>
      </c>
    </row>
    <row r="303" spans="1:41">
      <c r="A303" t="s">
        <v>293</v>
      </c>
      <c r="E303">
        <v>50</v>
      </c>
      <c r="F303" t="s">
        <v>21</v>
      </c>
      <c r="G303" t="s">
        <v>422</v>
      </c>
      <c r="H303" t="s">
        <v>419</v>
      </c>
      <c r="I303" t="s">
        <v>419</v>
      </c>
      <c r="J303" t="s">
        <v>419</v>
      </c>
      <c r="L303">
        <v>125485</v>
      </c>
      <c r="M303">
        <v>3000</v>
      </c>
      <c r="N303">
        <v>1276</v>
      </c>
      <c r="O303">
        <v>400</v>
      </c>
      <c r="P303">
        <v>67030</v>
      </c>
      <c r="Q303" t="s">
        <v>419</v>
      </c>
      <c r="S303" t="s">
        <v>419</v>
      </c>
      <c r="T303">
        <v>300</v>
      </c>
      <c r="W303">
        <v>350.59198394745772</v>
      </c>
      <c r="X303">
        <v>893.203197502938</v>
      </c>
      <c r="Y303">
        <v>823.89116227652562</v>
      </c>
      <c r="Z303">
        <v>905.69595853093222</v>
      </c>
      <c r="AA303">
        <v>70.118396789491541</v>
      </c>
      <c r="AB303">
        <v>73.624316628966113</v>
      </c>
      <c r="AC303">
        <v>68.365436869754248</v>
      </c>
      <c r="AD303">
        <v>23.028050145615513</v>
      </c>
      <c r="AE303">
        <v>1219.1836241772842</v>
      </c>
      <c r="AF303">
        <v>29.975614627507628</v>
      </c>
      <c r="AG303">
        <v>139</v>
      </c>
      <c r="AH303">
        <v>1119</v>
      </c>
      <c r="AI303">
        <v>1258</v>
      </c>
      <c r="AJ303">
        <v>0.58431997324576279</v>
      </c>
      <c r="AK303">
        <v>1.1705483339691638</v>
      </c>
      <c r="AL303">
        <v>1283.5</v>
      </c>
      <c r="AM303">
        <v>89632.733557434098</v>
      </c>
      <c r="AN303">
        <v>273075.25</v>
      </c>
      <c r="AO303">
        <v>183442.51644256589</v>
      </c>
    </row>
    <row r="304" spans="1:41">
      <c r="A304" t="s">
        <v>309</v>
      </c>
      <c r="E304">
        <v>67</v>
      </c>
      <c r="F304" t="s">
        <v>343</v>
      </c>
      <c r="G304" t="s">
        <v>422</v>
      </c>
      <c r="H304" t="s">
        <v>419</v>
      </c>
      <c r="I304" t="s">
        <v>419</v>
      </c>
      <c r="J304" t="s">
        <v>419</v>
      </c>
      <c r="L304">
        <v>126050</v>
      </c>
      <c r="M304" t="s">
        <v>419</v>
      </c>
      <c r="N304">
        <v>1360</v>
      </c>
      <c r="O304">
        <v>400</v>
      </c>
      <c r="P304">
        <v>43780</v>
      </c>
      <c r="Q304" t="s">
        <v>419</v>
      </c>
      <c r="S304" t="s">
        <v>419</v>
      </c>
      <c r="T304" t="s">
        <v>419</v>
      </c>
      <c r="W304">
        <v>259.1816733474846</v>
      </c>
      <c r="X304">
        <v>660.31714918738658</v>
      </c>
      <c r="Y304">
        <v>609.07693236658884</v>
      </c>
      <c r="Z304">
        <v>669.55265614766859</v>
      </c>
      <c r="AA304">
        <v>51.836334669496921</v>
      </c>
      <c r="AB304">
        <v>54.428151402971771</v>
      </c>
      <c r="AC304">
        <v>50.540426302759499</v>
      </c>
      <c r="AD304">
        <v>17.023916244373947</v>
      </c>
      <c r="AE304">
        <v>901.30426906587775</v>
      </c>
      <c r="AF304">
        <v>22.160033071209931</v>
      </c>
      <c r="AG304">
        <v>233</v>
      </c>
      <c r="AH304">
        <v>697</v>
      </c>
      <c r="AI304">
        <v>930</v>
      </c>
      <c r="AJ304">
        <v>0.43196945557914102</v>
      </c>
      <c r="AK304">
        <v>0.86534972225065365</v>
      </c>
      <c r="AL304">
        <v>954.5</v>
      </c>
      <c r="AN304">
        <v>195101.25</v>
      </c>
      <c r="AO304">
        <v>195101.25</v>
      </c>
    </row>
    <row r="305" spans="1:41">
      <c r="A305" t="s">
        <v>293</v>
      </c>
      <c r="E305">
        <v>87</v>
      </c>
      <c r="F305" t="s">
        <v>38</v>
      </c>
      <c r="G305" t="s">
        <v>419</v>
      </c>
      <c r="H305" t="s">
        <v>419</v>
      </c>
      <c r="I305" t="s">
        <v>419</v>
      </c>
      <c r="J305" t="s">
        <v>419</v>
      </c>
      <c r="L305">
        <v>131585</v>
      </c>
      <c r="M305">
        <v>3500</v>
      </c>
      <c r="N305">
        <v>1196</v>
      </c>
      <c r="O305">
        <v>400</v>
      </c>
      <c r="P305">
        <v>67010</v>
      </c>
      <c r="Q305" t="s">
        <v>419</v>
      </c>
      <c r="S305" t="s">
        <v>419</v>
      </c>
      <c r="T305">
        <v>6650</v>
      </c>
      <c r="W305">
        <v>346.69032434867836</v>
      </c>
      <c r="X305">
        <v>883.26293934312764</v>
      </c>
      <c r="Y305">
        <v>814.722262219394</v>
      </c>
      <c r="Z305">
        <v>895.61667123408563</v>
      </c>
      <c r="AA305">
        <v>69.338064869735661</v>
      </c>
      <c r="AB305">
        <v>72.804968113222444</v>
      </c>
      <c r="AC305">
        <v>67.604613247992262</v>
      </c>
      <c r="AD305">
        <v>22.771776137635687</v>
      </c>
      <c r="AE305">
        <v>1205.6156029225288</v>
      </c>
      <c r="AF305">
        <v>29.642022731811995</v>
      </c>
      <c r="AG305">
        <v>152</v>
      </c>
      <c r="AH305">
        <v>1092</v>
      </c>
      <c r="AI305">
        <v>1244</v>
      </c>
      <c r="AJ305">
        <v>0.57781720724779717</v>
      </c>
      <c r="AK305" t="s">
        <v>419</v>
      </c>
      <c r="AL305">
        <v>1302.5</v>
      </c>
      <c r="AM305">
        <v>83800.936835830551</v>
      </c>
      <c r="AN305">
        <v>279035.63</v>
      </c>
      <c r="AO305">
        <v>195234.69316416944</v>
      </c>
    </row>
    <row r="306" spans="1:41">
      <c r="A306" t="s">
        <v>309</v>
      </c>
      <c r="E306">
        <v>65</v>
      </c>
      <c r="F306" t="s">
        <v>311</v>
      </c>
      <c r="G306" t="s">
        <v>419</v>
      </c>
      <c r="H306" t="s">
        <v>470</v>
      </c>
      <c r="I306" t="s">
        <v>419</v>
      </c>
      <c r="J306" t="s">
        <v>419</v>
      </c>
      <c r="L306">
        <v>138260</v>
      </c>
      <c r="M306">
        <v>3700</v>
      </c>
      <c r="N306">
        <v>2060</v>
      </c>
      <c r="O306">
        <v>281</v>
      </c>
      <c r="P306">
        <v>35970</v>
      </c>
      <c r="Q306" t="s">
        <v>419</v>
      </c>
      <c r="S306" t="s">
        <v>419</v>
      </c>
      <c r="T306" t="s">
        <v>419</v>
      </c>
      <c r="W306">
        <v>187.00097077006686</v>
      </c>
      <c r="X306">
        <v>476.42237323089932</v>
      </c>
      <c r="Y306">
        <v>439.45228130965711</v>
      </c>
      <c r="Z306">
        <v>483.08584115600604</v>
      </c>
      <c r="AA306">
        <v>37.40019415401337</v>
      </c>
      <c r="AB306">
        <v>39.270203861714037</v>
      </c>
      <c r="AC306">
        <v>36.46518930016304</v>
      </c>
      <c r="AD306">
        <v>12.282847096747226</v>
      </c>
      <c r="AE306">
        <v>650.29587585290744</v>
      </c>
      <c r="AF306">
        <v>15.988583000840714</v>
      </c>
      <c r="AG306">
        <v>161</v>
      </c>
      <c r="AH306">
        <v>510</v>
      </c>
      <c r="AI306">
        <v>671</v>
      </c>
      <c r="AJ306">
        <v>0.31166828461677809</v>
      </c>
      <c r="AK306" t="s">
        <v>419</v>
      </c>
      <c r="AL306">
        <v>710</v>
      </c>
      <c r="AN306">
        <v>196198.25</v>
      </c>
      <c r="AO306">
        <v>196198.25</v>
      </c>
    </row>
    <row r="307" spans="1:41">
      <c r="B307" t="s">
        <v>308</v>
      </c>
      <c r="E307">
        <v>117</v>
      </c>
      <c r="F307" t="s">
        <v>346</v>
      </c>
      <c r="G307" t="s">
        <v>422</v>
      </c>
      <c r="H307" t="s">
        <v>419</v>
      </c>
      <c r="I307" t="s">
        <v>419</v>
      </c>
      <c r="J307" t="s">
        <v>419</v>
      </c>
      <c r="L307">
        <v>3100</v>
      </c>
      <c r="M307" t="s">
        <v>419</v>
      </c>
      <c r="N307" t="s">
        <v>419</v>
      </c>
      <c r="O307" t="s">
        <v>419</v>
      </c>
      <c r="P307">
        <v>48565</v>
      </c>
      <c r="Q307" t="s">
        <v>419</v>
      </c>
      <c r="S307" t="s">
        <v>419</v>
      </c>
      <c r="T307" t="s">
        <v>419</v>
      </c>
      <c r="W307">
        <v>244.96848480907414</v>
      </c>
      <c r="X307">
        <v>624.10620874807819</v>
      </c>
      <c r="Y307">
        <v>575.67593930132421</v>
      </c>
      <c r="Z307">
        <v>632.83525242344149</v>
      </c>
      <c r="AA307">
        <v>48.993696961814834</v>
      </c>
      <c r="AB307">
        <v>51.443381809905567</v>
      </c>
      <c r="AC307">
        <v>47.768854537769457</v>
      </c>
      <c r="AD307">
        <v>16.090346643876018</v>
      </c>
      <c r="AE307">
        <v>851.87790592355532</v>
      </c>
      <c r="AF307">
        <v>20.944805451175839</v>
      </c>
      <c r="AG307">
        <v>148</v>
      </c>
      <c r="AH307">
        <v>731</v>
      </c>
      <c r="AI307">
        <v>879</v>
      </c>
      <c r="AJ307">
        <v>0.40828080801512356</v>
      </c>
      <c r="AK307">
        <v>0.81789506006271462</v>
      </c>
      <c r="AL307">
        <v>941.5</v>
      </c>
      <c r="AN307">
        <v>196697.25</v>
      </c>
      <c r="AO307">
        <v>196697.25</v>
      </c>
    </row>
    <row r="308" spans="1:41">
      <c r="A308" t="s">
        <v>309</v>
      </c>
      <c r="E308">
        <v>66</v>
      </c>
      <c r="F308" t="s">
        <v>323</v>
      </c>
      <c r="G308" t="s">
        <v>422</v>
      </c>
      <c r="H308" t="s">
        <v>419</v>
      </c>
      <c r="I308" t="s">
        <v>419</v>
      </c>
      <c r="J308" t="s">
        <v>419</v>
      </c>
      <c r="L308">
        <v>67411</v>
      </c>
      <c r="M308">
        <v>3000</v>
      </c>
      <c r="N308">
        <v>210</v>
      </c>
      <c r="O308">
        <v>400</v>
      </c>
      <c r="P308">
        <v>52335</v>
      </c>
      <c r="Q308">
        <v>7987.5</v>
      </c>
      <c r="S308" t="s">
        <v>419</v>
      </c>
      <c r="T308" t="s">
        <v>419</v>
      </c>
      <c r="W308">
        <v>248.59145443651209</v>
      </c>
      <c r="X308">
        <v>633.33644846790185</v>
      </c>
      <c r="Y308">
        <v>584.18991792580346</v>
      </c>
      <c r="Z308">
        <v>642.19459062765623</v>
      </c>
      <c r="AA308">
        <v>49.718290887302416</v>
      </c>
      <c r="AB308">
        <v>52.204205431667539</v>
      </c>
      <c r="AC308">
        <v>48.475333615119865</v>
      </c>
      <c r="AD308">
        <v>16.328315365571569</v>
      </c>
      <c r="AE308">
        <v>864.47678280297089</v>
      </c>
      <c r="AF308">
        <v>21.254569354321784</v>
      </c>
      <c r="AG308">
        <v>101</v>
      </c>
      <c r="AH308">
        <v>791</v>
      </c>
      <c r="AI308">
        <v>892</v>
      </c>
      <c r="AJ308">
        <v>0.41431909072752016</v>
      </c>
      <c r="AK308">
        <v>0.82999134650277762</v>
      </c>
      <c r="AL308">
        <v>923.5</v>
      </c>
      <c r="AN308">
        <v>205019.5</v>
      </c>
      <c r="AO308">
        <v>205019.5</v>
      </c>
    </row>
    <row r="309" spans="1:41">
      <c r="A309" t="s">
        <v>309</v>
      </c>
      <c r="E309">
        <v>282</v>
      </c>
      <c r="F309" t="s">
        <v>350</v>
      </c>
      <c r="G309" t="s">
        <v>419</v>
      </c>
      <c r="H309" t="s">
        <v>419</v>
      </c>
      <c r="I309" t="s">
        <v>419</v>
      </c>
      <c r="J309" t="s">
        <v>419</v>
      </c>
      <c r="L309" t="s">
        <v>419</v>
      </c>
      <c r="M309" t="s">
        <v>419</v>
      </c>
      <c r="N309" t="s">
        <v>419</v>
      </c>
      <c r="O309" t="s">
        <v>419</v>
      </c>
      <c r="P309">
        <v>119035</v>
      </c>
      <c r="Q309" t="s">
        <v>419</v>
      </c>
      <c r="S309" t="s">
        <v>419</v>
      </c>
      <c r="T309" t="s">
        <v>419</v>
      </c>
      <c r="W309">
        <v>591.65880915775244</v>
      </c>
      <c r="X309">
        <v>1507.3691480912062</v>
      </c>
      <c r="Y309">
        <v>1390.3982015207182</v>
      </c>
      <c r="Z309">
        <v>1528.4519236575275</v>
      </c>
      <c r="AA309">
        <v>118.33176183155051</v>
      </c>
      <c r="AB309">
        <v>124.24834992312803</v>
      </c>
      <c r="AC309">
        <v>115.37346778576173</v>
      </c>
      <c r="AD309">
        <v>38.862122781511715</v>
      </c>
      <c r="AE309">
        <v>2057.4935088460843</v>
      </c>
      <c r="AF309">
        <v>50.586828182987837</v>
      </c>
      <c r="AG309">
        <v>336</v>
      </c>
      <c r="AH309">
        <v>1787</v>
      </c>
      <c r="AI309">
        <v>2123</v>
      </c>
      <c r="AJ309">
        <v>0.98609801526292085</v>
      </c>
      <c r="AK309" t="s">
        <v>419</v>
      </c>
      <c r="AL309">
        <v>2177</v>
      </c>
      <c r="AN309">
        <v>235402.5</v>
      </c>
      <c r="AO309">
        <v>235402.5</v>
      </c>
    </row>
    <row r="310" spans="1:41">
      <c r="A310" t="s">
        <v>293</v>
      </c>
      <c r="E310">
        <v>79</v>
      </c>
      <c r="F310" t="s">
        <v>34</v>
      </c>
      <c r="G310" t="s">
        <v>419</v>
      </c>
      <c r="H310" t="s">
        <v>419</v>
      </c>
      <c r="I310" t="s">
        <v>419</v>
      </c>
      <c r="J310" t="s">
        <v>485</v>
      </c>
      <c r="L310">
        <v>251450</v>
      </c>
      <c r="M310">
        <v>5000</v>
      </c>
      <c r="N310">
        <v>4234</v>
      </c>
      <c r="O310">
        <v>680</v>
      </c>
      <c r="P310">
        <v>97550</v>
      </c>
      <c r="Q310" t="s">
        <v>419</v>
      </c>
      <c r="S310" t="s">
        <v>419</v>
      </c>
      <c r="T310">
        <v>14200</v>
      </c>
      <c r="W310">
        <v>488.26482979010007</v>
      </c>
      <c r="X310">
        <v>1243.9523068562378</v>
      </c>
      <c r="Y310">
        <v>1147.4223500067351</v>
      </c>
      <c r="Z310">
        <v>1261.3508102910919</v>
      </c>
      <c r="AA310">
        <v>97.652965958020019</v>
      </c>
      <c r="AB310">
        <v>102.535614255921</v>
      </c>
      <c r="AC310">
        <v>95.211641809069519</v>
      </c>
      <c r="AD310">
        <v>32.070861570046404</v>
      </c>
      <c r="AE310">
        <v>1697.9409455950729</v>
      </c>
      <c r="AF310">
        <v>41.746642947053552</v>
      </c>
      <c r="AG310">
        <v>287</v>
      </c>
      <c r="AH310">
        <v>1465</v>
      </c>
      <c r="AI310">
        <v>1752</v>
      </c>
      <c r="AJ310">
        <v>0.8137747163168334</v>
      </c>
      <c r="AK310" t="s">
        <v>419</v>
      </c>
      <c r="AL310">
        <v>1789.5</v>
      </c>
      <c r="AM310">
        <v>123746.21226001697</v>
      </c>
      <c r="AN310">
        <v>373067</v>
      </c>
      <c r="AO310">
        <v>249320.78773998303</v>
      </c>
    </row>
    <row r="311" spans="1:41">
      <c r="A311" t="s">
        <v>293</v>
      </c>
      <c r="E311">
        <v>32</v>
      </c>
      <c r="F311" t="s">
        <v>10</v>
      </c>
      <c r="G311" t="s">
        <v>422</v>
      </c>
      <c r="H311" t="s">
        <v>419</v>
      </c>
      <c r="I311" t="s">
        <v>419</v>
      </c>
      <c r="J311" t="s">
        <v>419</v>
      </c>
      <c r="L311">
        <v>486546</v>
      </c>
      <c r="M311">
        <v>38890</v>
      </c>
      <c r="N311">
        <v>7475</v>
      </c>
      <c r="O311">
        <v>1820</v>
      </c>
      <c r="P311">
        <v>349360</v>
      </c>
      <c r="Q311" t="s">
        <v>419</v>
      </c>
      <c r="S311" t="s">
        <v>419</v>
      </c>
      <c r="T311">
        <v>125500</v>
      </c>
      <c r="W311">
        <v>1689.1399163001122</v>
      </c>
      <c r="X311">
        <v>4303.4217647577952</v>
      </c>
      <c r="Y311">
        <v>3969.4788033052632</v>
      </c>
      <c r="Z311">
        <v>4363.6114504419556</v>
      </c>
      <c r="AA311">
        <v>337.82798326002239</v>
      </c>
      <c r="AB311">
        <v>354.71938242302349</v>
      </c>
      <c r="AC311">
        <v>329.38228367852184</v>
      </c>
      <c r="AD311">
        <v>110.94834016897903</v>
      </c>
      <c r="AE311">
        <v>5873.98405893364</v>
      </c>
      <c r="AF311">
        <v>144.42146284365958</v>
      </c>
      <c r="AG311">
        <v>576</v>
      </c>
      <c r="AH311">
        <v>5485</v>
      </c>
      <c r="AI311">
        <v>6061</v>
      </c>
      <c r="AJ311">
        <v>2.81523319383352</v>
      </c>
      <c r="AK311">
        <v>5.6396609317862492</v>
      </c>
      <c r="AL311">
        <v>6423</v>
      </c>
      <c r="AM311">
        <v>619676.47159072582</v>
      </c>
      <c r="AN311">
        <v>917900</v>
      </c>
      <c r="AO311">
        <v>298223.52840927418</v>
      </c>
    </row>
    <row r="312" spans="1:41">
      <c r="A312" t="s">
        <v>293</v>
      </c>
      <c r="E312">
        <v>70</v>
      </c>
      <c r="F312" t="s">
        <v>29</v>
      </c>
      <c r="G312" t="s">
        <v>419</v>
      </c>
      <c r="H312" t="s">
        <v>419</v>
      </c>
      <c r="I312" t="s">
        <v>419</v>
      </c>
      <c r="J312" t="s">
        <v>485</v>
      </c>
      <c r="L312">
        <v>200040</v>
      </c>
      <c r="M312" t="s">
        <v>419</v>
      </c>
      <c r="N312">
        <v>1000</v>
      </c>
      <c r="O312">
        <v>681</v>
      </c>
      <c r="P312">
        <v>121340</v>
      </c>
      <c r="Q312">
        <v>1300</v>
      </c>
      <c r="S312" t="s">
        <v>419</v>
      </c>
      <c r="T312">
        <v>3550</v>
      </c>
      <c r="W312">
        <v>633.74099483030102</v>
      </c>
      <c r="X312">
        <v>1614.5819325291582</v>
      </c>
      <c r="Y312">
        <v>1489.2913378512076</v>
      </c>
      <c r="Z312">
        <v>1637.1642366449444</v>
      </c>
      <c r="AA312">
        <v>126.74819896606022</v>
      </c>
      <c r="AB312">
        <v>133.08560891436321</v>
      </c>
      <c r="AC312">
        <v>123.57949399190871</v>
      </c>
      <c r="AD312">
        <v>41.626221010436936</v>
      </c>
      <c r="AE312">
        <v>2203.8343095223718</v>
      </c>
      <c r="AF312">
        <v>54.184855057990745</v>
      </c>
      <c r="AG312">
        <v>315</v>
      </c>
      <c r="AH312">
        <v>1959</v>
      </c>
      <c r="AI312">
        <v>2274</v>
      </c>
      <c r="AJ312">
        <v>1.0562349913838351</v>
      </c>
      <c r="AK312" t="s">
        <v>419</v>
      </c>
      <c r="AL312">
        <v>2314.5</v>
      </c>
      <c r="AM312">
        <v>146458.02556997008</v>
      </c>
      <c r="AN312">
        <v>445030</v>
      </c>
      <c r="AO312">
        <v>298571.97443002992</v>
      </c>
    </row>
    <row r="313" spans="1:41">
      <c r="A313" t="s">
        <v>309</v>
      </c>
      <c r="E313">
        <v>132</v>
      </c>
      <c r="F313" t="s">
        <v>361</v>
      </c>
      <c r="G313" t="s">
        <v>419</v>
      </c>
      <c r="H313" t="s">
        <v>419</v>
      </c>
      <c r="I313" t="s">
        <v>419</v>
      </c>
      <c r="J313" t="s">
        <v>419</v>
      </c>
      <c r="L313">
        <v>137280</v>
      </c>
      <c r="M313">
        <v>4000</v>
      </c>
      <c r="N313">
        <v>450</v>
      </c>
      <c r="O313">
        <v>270</v>
      </c>
      <c r="P313">
        <v>55975</v>
      </c>
      <c r="Q313" t="s">
        <v>419</v>
      </c>
      <c r="S313" t="s">
        <v>419</v>
      </c>
      <c r="T313">
        <v>1500</v>
      </c>
      <c r="W313">
        <v>295.9687495645469</v>
      </c>
      <c r="X313">
        <v>754.03958326559621</v>
      </c>
      <c r="Y313">
        <v>695.52656147668517</v>
      </c>
      <c r="Z313">
        <v>764.58593637507943</v>
      </c>
      <c r="AA313">
        <v>59.193749912909382</v>
      </c>
      <c r="AB313">
        <v>62.153437408554844</v>
      </c>
      <c r="AC313">
        <v>57.713906165086648</v>
      </c>
      <c r="AD313">
        <v>19.440214033897988</v>
      </c>
      <c r="AE313">
        <v>1029.2313266107119</v>
      </c>
      <c r="AF313">
        <v>25.305328087768757</v>
      </c>
      <c r="AG313">
        <v>162</v>
      </c>
      <c r="AH313">
        <v>900</v>
      </c>
      <c r="AI313">
        <v>1062</v>
      </c>
      <c r="AJ313">
        <v>0.49328124927424483</v>
      </c>
      <c r="AK313" t="s">
        <v>419</v>
      </c>
      <c r="AL313">
        <v>1098</v>
      </c>
      <c r="AN313">
        <v>303776.5</v>
      </c>
      <c r="AO313">
        <v>303776.5</v>
      </c>
    </row>
    <row r="314" spans="1:41">
      <c r="A314" t="s">
        <v>293</v>
      </c>
      <c r="E314">
        <v>29</v>
      </c>
      <c r="F314" t="s">
        <v>8</v>
      </c>
      <c r="G314" t="s">
        <v>422</v>
      </c>
      <c r="H314" t="s">
        <v>419</v>
      </c>
      <c r="I314" t="s">
        <v>419</v>
      </c>
      <c r="J314" t="s">
        <v>419</v>
      </c>
      <c r="L314">
        <v>244090</v>
      </c>
      <c r="M314">
        <v>22000</v>
      </c>
      <c r="N314">
        <v>5745</v>
      </c>
      <c r="O314">
        <v>800</v>
      </c>
      <c r="P314">
        <v>159770</v>
      </c>
      <c r="Q314">
        <v>6675</v>
      </c>
      <c r="S314" t="s">
        <v>419</v>
      </c>
      <c r="T314">
        <v>8230</v>
      </c>
      <c r="W314">
        <v>840.25026359426454</v>
      </c>
      <c r="X314">
        <v>2140.7055965591076</v>
      </c>
      <c r="Y314">
        <v>1974.5881194465217</v>
      </c>
      <c r="Z314">
        <v>2170.6465142851835</v>
      </c>
      <c r="AA314">
        <v>168.0500527188529</v>
      </c>
      <c r="AB314">
        <v>176.45255535479555</v>
      </c>
      <c r="AC314">
        <v>163.84880140088157</v>
      </c>
      <c r="AD314">
        <v>55.190438147083277</v>
      </c>
      <c r="AE314">
        <v>2921.9702916490551</v>
      </c>
      <c r="AF314">
        <v>71.841397537309618</v>
      </c>
      <c r="AG314">
        <v>536</v>
      </c>
      <c r="AH314">
        <v>2479</v>
      </c>
      <c r="AI314">
        <v>3015</v>
      </c>
      <c r="AJ314">
        <v>1.4004171059904409</v>
      </c>
      <c r="AK314">
        <v>2.8054079705222801</v>
      </c>
      <c r="AL314">
        <v>3076</v>
      </c>
      <c r="AM314">
        <v>256855.52351716845</v>
      </c>
      <c r="AN314">
        <v>564440</v>
      </c>
      <c r="AO314">
        <v>307584.47648283152</v>
      </c>
    </row>
    <row r="315" spans="1:41">
      <c r="A315" t="s">
        <v>293</v>
      </c>
      <c r="E315">
        <v>83</v>
      </c>
      <c r="F315" t="s">
        <v>36</v>
      </c>
      <c r="G315" t="s">
        <v>419</v>
      </c>
      <c r="H315" t="s">
        <v>419</v>
      </c>
      <c r="I315" t="s">
        <v>419</v>
      </c>
      <c r="J315" t="s">
        <v>485</v>
      </c>
      <c r="L315">
        <v>336780</v>
      </c>
      <c r="M315">
        <v>11000</v>
      </c>
      <c r="N315">
        <v>26929</v>
      </c>
      <c r="O315">
        <v>1820</v>
      </c>
      <c r="P315">
        <v>189530</v>
      </c>
      <c r="Q315" t="s">
        <v>419</v>
      </c>
      <c r="S315">
        <v>100977.5</v>
      </c>
      <c r="T315">
        <v>27600</v>
      </c>
      <c r="W315">
        <v>966.77551058325162</v>
      </c>
      <c r="X315">
        <v>2463.05396831295</v>
      </c>
      <c r="Y315">
        <v>2271.9224498706412</v>
      </c>
      <c r="Z315">
        <v>2497.5034023400667</v>
      </c>
      <c r="AA315">
        <v>193.35510211665033</v>
      </c>
      <c r="AB315">
        <v>203.02285722248286</v>
      </c>
      <c r="AC315">
        <v>188.52122456373408</v>
      </c>
      <c r="AD315">
        <v>63.501038120143249</v>
      </c>
      <c r="AE315">
        <v>3361.9618380532575</v>
      </c>
      <c r="AF315">
        <v>82.659306154868005</v>
      </c>
      <c r="AG315">
        <v>482</v>
      </c>
      <c r="AH315">
        <v>2987</v>
      </c>
      <c r="AI315">
        <v>3469</v>
      </c>
      <c r="AJ315">
        <v>1.6112925176387527</v>
      </c>
      <c r="AK315" t="s">
        <v>419</v>
      </c>
      <c r="AL315">
        <v>3563</v>
      </c>
      <c r="AM315">
        <v>362553.10602311976</v>
      </c>
      <c r="AN315">
        <v>679000</v>
      </c>
      <c r="AO315">
        <v>316446.89397688024</v>
      </c>
    </row>
    <row r="316" spans="1:41">
      <c r="A316" t="s">
        <v>293</v>
      </c>
      <c r="E316">
        <v>100</v>
      </c>
      <c r="F316" t="s">
        <v>45</v>
      </c>
      <c r="G316" t="s">
        <v>419</v>
      </c>
      <c r="H316" t="s">
        <v>419</v>
      </c>
      <c r="I316" t="s">
        <v>419</v>
      </c>
      <c r="J316" t="s">
        <v>485</v>
      </c>
      <c r="L316">
        <v>358230</v>
      </c>
      <c r="M316">
        <v>13000</v>
      </c>
      <c r="N316">
        <v>13920</v>
      </c>
      <c r="O316">
        <v>2400</v>
      </c>
      <c r="P316">
        <v>210960</v>
      </c>
      <c r="Q316" t="s">
        <v>419</v>
      </c>
      <c r="S316">
        <v>209260</v>
      </c>
      <c r="T316">
        <v>47800</v>
      </c>
      <c r="W316">
        <v>1014.7101856539693</v>
      </c>
      <c r="X316">
        <v>2585.1771399906174</v>
      </c>
      <c r="Y316">
        <v>2384.5689362868279</v>
      </c>
      <c r="Z316">
        <v>2621.3346462727541</v>
      </c>
      <c r="AA316">
        <v>202.94203713079386</v>
      </c>
      <c r="AB316">
        <v>213.08913898733357</v>
      </c>
      <c r="AC316">
        <v>197.86848620252402</v>
      </c>
      <c r="AD316">
        <v>66.649547361038216</v>
      </c>
      <c r="AE316">
        <v>3528.6546706116783</v>
      </c>
      <c r="AF316">
        <v>86.757720873414385</v>
      </c>
      <c r="AG316">
        <v>490</v>
      </c>
      <c r="AH316">
        <v>3151</v>
      </c>
      <c r="AI316">
        <v>3641</v>
      </c>
      <c r="AJ316">
        <v>1.6911836427566156</v>
      </c>
      <c r="AK316" t="s">
        <v>419</v>
      </c>
      <c r="AL316">
        <v>3725</v>
      </c>
      <c r="AM316">
        <v>472604.9135963826</v>
      </c>
      <c r="AN316">
        <v>789554.13</v>
      </c>
      <c r="AO316">
        <v>316949.21640361741</v>
      </c>
    </row>
    <row r="317" spans="1:41">
      <c r="A317" t="s">
        <v>293</v>
      </c>
      <c r="E317">
        <v>59</v>
      </c>
      <c r="F317" t="s">
        <v>26</v>
      </c>
      <c r="G317" t="s">
        <v>422</v>
      </c>
      <c r="H317" t="s">
        <v>419</v>
      </c>
      <c r="I317" t="s">
        <v>419</v>
      </c>
      <c r="J317" t="s">
        <v>419</v>
      </c>
      <c r="L317">
        <v>469416</v>
      </c>
      <c r="M317">
        <v>17000</v>
      </c>
      <c r="N317">
        <v>5389</v>
      </c>
      <c r="O317">
        <v>1420</v>
      </c>
      <c r="P317">
        <v>283920</v>
      </c>
      <c r="Q317" t="s">
        <v>419</v>
      </c>
      <c r="S317" t="s">
        <v>419</v>
      </c>
      <c r="T317">
        <v>13080</v>
      </c>
      <c r="W317">
        <v>1341.8922120087507</v>
      </c>
      <c r="X317">
        <v>3418.7387885346943</v>
      </c>
      <c r="Y317">
        <v>3153.4466982205645</v>
      </c>
      <c r="Z317">
        <v>3466.5548810226064</v>
      </c>
      <c r="AA317">
        <v>268.37844240175014</v>
      </c>
      <c r="AB317">
        <v>281.79736452183766</v>
      </c>
      <c r="AC317">
        <v>261.6689813417064</v>
      </c>
      <c r="AD317">
        <v>88.139953458774784</v>
      </c>
      <c r="AE317">
        <v>4666.4301672604306</v>
      </c>
      <c r="AF317">
        <v>114.7317841267482</v>
      </c>
      <c r="AG317">
        <v>478</v>
      </c>
      <c r="AH317">
        <v>4337</v>
      </c>
      <c r="AI317">
        <v>4815</v>
      </c>
      <c r="AJ317">
        <v>2.2364870200145845</v>
      </c>
      <c r="AK317">
        <v>4.4802784006848357</v>
      </c>
      <c r="AL317">
        <v>5028</v>
      </c>
      <c r="AM317">
        <v>406851.80564639595</v>
      </c>
      <c r="AN317">
        <v>724546.25</v>
      </c>
      <c r="AO317">
        <v>317694.44435360405</v>
      </c>
    </row>
    <row r="318" spans="1:41">
      <c r="A318" t="s">
        <v>293</v>
      </c>
      <c r="E318">
        <v>28</v>
      </c>
      <c r="F318" t="s">
        <v>7</v>
      </c>
      <c r="G318" t="s">
        <v>422</v>
      </c>
      <c r="H318" t="s">
        <v>419</v>
      </c>
      <c r="I318" t="s">
        <v>419</v>
      </c>
      <c r="J318" t="s">
        <v>485</v>
      </c>
      <c r="L318">
        <v>312954</v>
      </c>
      <c r="M318">
        <v>17000</v>
      </c>
      <c r="N318">
        <v>1950</v>
      </c>
      <c r="O318">
        <v>1020</v>
      </c>
      <c r="P318">
        <v>272610</v>
      </c>
      <c r="Q318">
        <v>8875</v>
      </c>
      <c r="S318">
        <v>6771</v>
      </c>
      <c r="T318">
        <v>2660</v>
      </c>
      <c r="W318">
        <v>1336.5971025532644</v>
      </c>
      <c r="X318">
        <v>3405.2484381749523</v>
      </c>
      <c r="Y318">
        <v>3141.0031910001721</v>
      </c>
      <c r="Z318">
        <v>3452.8758482625999</v>
      </c>
      <c r="AA318">
        <v>267.31942051065289</v>
      </c>
      <c r="AB318">
        <v>280.68539153618553</v>
      </c>
      <c r="AC318">
        <v>260.63643499788657</v>
      </c>
      <c r="AD318">
        <v>87.7921530193736</v>
      </c>
      <c r="AE318">
        <v>4648.0164241289776</v>
      </c>
      <c r="AF318">
        <v>114.27905226830411</v>
      </c>
      <c r="AG318">
        <v>538</v>
      </c>
      <c r="AH318">
        <v>4258</v>
      </c>
      <c r="AI318">
        <v>4796</v>
      </c>
      <c r="AJ318">
        <v>2.2276618375887742</v>
      </c>
      <c r="AK318">
        <v>4.4625992128108978</v>
      </c>
      <c r="AL318">
        <v>4940</v>
      </c>
      <c r="AM318">
        <v>397069.65497518779</v>
      </c>
      <c r="AN318">
        <v>720103.75</v>
      </c>
      <c r="AO318">
        <v>323034.09502481221</v>
      </c>
    </row>
    <row r="319" spans="1:41">
      <c r="A319" t="s">
        <v>309</v>
      </c>
      <c r="E319">
        <v>281</v>
      </c>
      <c r="F319" t="s">
        <v>351</v>
      </c>
      <c r="G319" t="s">
        <v>419</v>
      </c>
      <c r="H319" t="s">
        <v>419</v>
      </c>
      <c r="I319" t="s">
        <v>419</v>
      </c>
      <c r="J319" t="s">
        <v>419</v>
      </c>
      <c r="L319" t="s">
        <v>419</v>
      </c>
      <c r="M319" t="s">
        <v>419</v>
      </c>
      <c r="N319" t="s">
        <v>419</v>
      </c>
      <c r="O319" t="s">
        <v>419</v>
      </c>
      <c r="P319">
        <v>165565</v>
      </c>
      <c r="Q319" t="s">
        <v>419</v>
      </c>
      <c r="S319" t="s">
        <v>419</v>
      </c>
      <c r="T319" t="s">
        <v>419</v>
      </c>
      <c r="W319">
        <v>804.020567319885</v>
      </c>
      <c r="X319">
        <v>2048.403199360871</v>
      </c>
      <c r="Y319">
        <v>1889.4483332017296</v>
      </c>
      <c r="Z319">
        <v>2077.0531322430361</v>
      </c>
      <c r="AA319">
        <v>160.80411346397699</v>
      </c>
      <c r="AB319">
        <v>168.84431913717583</v>
      </c>
      <c r="AC319">
        <v>156.78401062737757</v>
      </c>
      <c r="AD319">
        <v>52.810750930127782</v>
      </c>
      <c r="AE319">
        <v>2795.9815228549</v>
      </c>
      <c r="AF319">
        <v>68.743758505850167</v>
      </c>
      <c r="AG319">
        <v>398</v>
      </c>
      <c r="AH319">
        <v>2487</v>
      </c>
      <c r="AI319">
        <v>2885</v>
      </c>
      <c r="AJ319">
        <v>1.340034278866475</v>
      </c>
      <c r="AK319" t="s">
        <v>419</v>
      </c>
      <c r="AL319">
        <v>2939.5</v>
      </c>
      <c r="AN319">
        <v>328026.5</v>
      </c>
      <c r="AO319">
        <v>328026.5</v>
      </c>
    </row>
    <row r="320" spans="1:41">
      <c r="A320" t="s">
        <v>293</v>
      </c>
      <c r="E320">
        <v>61</v>
      </c>
      <c r="F320" t="s">
        <v>27</v>
      </c>
      <c r="G320" t="s">
        <v>422</v>
      </c>
      <c r="H320" t="s">
        <v>419</v>
      </c>
      <c r="I320" t="s">
        <v>419</v>
      </c>
      <c r="J320" t="s">
        <v>419</v>
      </c>
      <c r="L320">
        <v>303533</v>
      </c>
      <c r="M320">
        <v>12000</v>
      </c>
      <c r="N320">
        <v>3185</v>
      </c>
      <c r="O320">
        <v>1081</v>
      </c>
      <c r="P320">
        <v>146340</v>
      </c>
      <c r="Q320" t="s">
        <v>419</v>
      </c>
      <c r="S320" t="s">
        <v>419</v>
      </c>
      <c r="T320">
        <v>4300</v>
      </c>
      <c r="W320">
        <v>788.97130886745038</v>
      </c>
      <c r="X320">
        <v>2010.0622036016034</v>
      </c>
      <c r="Y320">
        <v>1854.0825758385085</v>
      </c>
      <c r="Z320">
        <v>2038.1758812409137</v>
      </c>
      <c r="AA320">
        <v>157.79426177349009</v>
      </c>
      <c r="AB320">
        <v>165.6839748621646</v>
      </c>
      <c r="AC320">
        <v>153.84940522915284</v>
      </c>
      <c r="AD320">
        <v>51.82226547077704</v>
      </c>
      <c r="AE320">
        <v>2743.6477265865587</v>
      </c>
      <c r="AF320">
        <v>67.457046908167015</v>
      </c>
      <c r="AG320">
        <v>506</v>
      </c>
      <c r="AH320">
        <v>2325</v>
      </c>
      <c r="AI320">
        <v>2831</v>
      </c>
      <c r="AJ320">
        <v>1.3149521814457508</v>
      </c>
      <c r="AK320">
        <v>2.6341989932167751</v>
      </c>
      <c r="AL320">
        <v>2882</v>
      </c>
      <c r="AM320">
        <v>217160.39661107928</v>
      </c>
      <c r="AN320">
        <v>545383.5</v>
      </c>
      <c r="AO320">
        <v>328223.10338892072</v>
      </c>
    </row>
    <row r="321" spans="1:41">
      <c r="A321" t="s">
        <v>293</v>
      </c>
      <c r="E321">
        <v>106</v>
      </c>
      <c r="F321" t="s">
        <v>48</v>
      </c>
      <c r="G321" t="s">
        <v>419</v>
      </c>
      <c r="H321" t="s">
        <v>470</v>
      </c>
      <c r="I321" t="s">
        <v>419</v>
      </c>
      <c r="J321" t="s">
        <v>419</v>
      </c>
      <c r="L321">
        <v>163800</v>
      </c>
      <c r="M321">
        <v>5000</v>
      </c>
      <c r="N321">
        <v>4218</v>
      </c>
      <c r="O321">
        <v>681</v>
      </c>
      <c r="P321">
        <v>151415</v>
      </c>
      <c r="Q321" t="s">
        <v>419</v>
      </c>
      <c r="S321" t="s">
        <v>419</v>
      </c>
      <c r="T321">
        <v>15430</v>
      </c>
      <c r="W321">
        <v>752.18423265038803</v>
      </c>
      <c r="X321">
        <v>1916.3397695233937</v>
      </c>
      <c r="Y321">
        <v>1767.632946728412</v>
      </c>
      <c r="Z321">
        <v>1943.1426010135026</v>
      </c>
      <c r="AA321">
        <v>150.43684653007762</v>
      </c>
      <c r="AB321">
        <v>157.95868885658149</v>
      </c>
      <c r="AC321">
        <v>146.67592536682568</v>
      </c>
      <c r="AD321">
        <v>49.405967681252989</v>
      </c>
      <c r="AE321">
        <v>2615.7206690417242</v>
      </c>
      <c r="AF321">
        <v>64.311751891608182</v>
      </c>
      <c r="AG321">
        <v>390</v>
      </c>
      <c r="AH321">
        <v>2309</v>
      </c>
      <c r="AI321">
        <v>2699</v>
      </c>
      <c r="AJ321">
        <v>1.2536403877506468</v>
      </c>
      <c r="AK321" t="s">
        <v>419</v>
      </c>
      <c r="AL321">
        <v>2771</v>
      </c>
      <c r="AM321">
        <v>187127.05287809492</v>
      </c>
      <c r="AN321">
        <v>523670</v>
      </c>
      <c r="AO321">
        <v>336542.94712190505</v>
      </c>
    </row>
    <row r="322" spans="1:41">
      <c r="A322" t="s">
        <v>293</v>
      </c>
      <c r="E322">
        <v>38</v>
      </c>
      <c r="F322" t="s">
        <v>14</v>
      </c>
      <c r="G322" t="s">
        <v>422</v>
      </c>
      <c r="H322" t="s">
        <v>419</v>
      </c>
      <c r="I322" t="s">
        <v>419</v>
      </c>
      <c r="J322" t="s">
        <v>419</v>
      </c>
      <c r="L322">
        <v>284650</v>
      </c>
      <c r="M322">
        <v>12000</v>
      </c>
      <c r="N322">
        <v>5962</v>
      </c>
      <c r="O322">
        <v>681</v>
      </c>
      <c r="P322">
        <v>156960</v>
      </c>
      <c r="Q322" t="s">
        <v>419</v>
      </c>
      <c r="S322" t="s">
        <v>419</v>
      </c>
      <c r="T322">
        <v>1600</v>
      </c>
      <c r="W322">
        <v>813.77471631683341</v>
      </c>
      <c r="X322">
        <v>2073.2538447603961</v>
      </c>
      <c r="Y322">
        <v>1912.3705833445583</v>
      </c>
      <c r="Z322">
        <v>2102.2513504851527</v>
      </c>
      <c r="AA322">
        <v>162.75494326336667</v>
      </c>
      <c r="AB322">
        <v>170.89269042653501</v>
      </c>
      <c r="AC322">
        <v>158.6860696817825</v>
      </c>
      <c r="AD322">
        <v>53.451435950077339</v>
      </c>
      <c r="AE322">
        <v>2829.9015759917879</v>
      </c>
      <c r="AF322">
        <v>69.57773824508925</v>
      </c>
      <c r="AG322">
        <v>308</v>
      </c>
      <c r="AH322">
        <v>2612</v>
      </c>
      <c r="AI322">
        <v>2920</v>
      </c>
      <c r="AJ322">
        <v>1.3562911938613889</v>
      </c>
      <c r="AK322">
        <v>2.7170120311525903</v>
      </c>
      <c r="AL322">
        <v>3116</v>
      </c>
      <c r="AM322">
        <v>230199.35985692905</v>
      </c>
      <c r="AN322">
        <v>583020</v>
      </c>
      <c r="AO322">
        <v>352820.64014307095</v>
      </c>
    </row>
    <row r="323" spans="1:41">
      <c r="A323" t="s">
        <v>293</v>
      </c>
      <c r="E323">
        <v>52</v>
      </c>
      <c r="F323" t="s">
        <v>22</v>
      </c>
      <c r="G323" t="s">
        <v>419</v>
      </c>
      <c r="H323" t="s">
        <v>470</v>
      </c>
      <c r="I323" t="s">
        <v>419</v>
      </c>
      <c r="J323" t="s">
        <v>419</v>
      </c>
      <c r="L323">
        <v>210165</v>
      </c>
      <c r="M323">
        <v>6000</v>
      </c>
      <c r="N323">
        <v>5670</v>
      </c>
      <c r="O323">
        <v>1081</v>
      </c>
      <c r="P323">
        <v>173015</v>
      </c>
      <c r="Q323" t="s">
        <v>419</v>
      </c>
      <c r="S323" t="s">
        <v>419</v>
      </c>
      <c r="T323">
        <v>3000</v>
      </c>
      <c r="W323">
        <v>822.13541545707471</v>
      </c>
      <c r="X323">
        <v>2094.5543979599893</v>
      </c>
      <c r="Y323">
        <v>1932.0182263241256</v>
      </c>
      <c r="Z323">
        <v>2123.8498232641095</v>
      </c>
      <c r="AA323">
        <v>164.42708309141494</v>
      </c>
      <c r="AB323">
        <v>172.64843724598569</v>
      </c>
      <c r="AC323">
        <v>160.31640601412957</v>
      </c>
      <c r="AD323">
        <v>54.000594538605526</v>
      </c>
      <c r="AE323">
        <v>2858.9759072519773</v>
      </c>
      <c r="AF323">
        <v>70.292578021579899</v>
      </c>
      <c r="AG323">
        <v>299</v>
      </c>
      <c r="AH323">
        <v>2651</v>
      </c>
      <c r="AI323">
        <v>2950</v>
      </c>
      <c r="AJ323">
        <v>1.3702256924284579</v>
      </c>
      <c r="AK323" t="s">
        <v>419</v>
      </c>
      <c r="AL323">
        <v>3037</v>
      </c>
      <c r="AM323">
        <v>201412.91919870625</v>
      </c>
      <c r="AN323">
        <v>582859</v>
      </c>
      <c r="AO323">
        <v>381446.08080129372</v>
      </c>
    </row>
    <row r="324" spans="1:41">
      <c r="A324" t="s">
        <v>309</v>
      </c>
      <c r="E324">
        <v>77</v>
      </c>
      <c r="F324" t="s">
        <v>363</v>
      </c>
      <c r="G324" t="s">
        <v>422</v>
      </c>
      <c r="H324" t="s">
        <v>419</v>
      </c>
      <c r="I324" t="s">
        <v>419</v>
      </c>
      <c r="J324" t="s">
        <v>419</v>
      </c>
      <c r="L324">
        <v>136876</v>
      </c>
      <c r="M324" t="s">
        <v>419</v>
      </c>
      <c r="N324">
        <v>250</v>
      </c>
      <c r="O324" t="s">
        <v>419</v>
      </c>
      <c r="P324">
        <v>104100</v>
      </c>
      <c r="Q324" t="s">
        <v>419</v>
      </c>
      <c r="S324" t="s">
        <v>419</v>
      </c>
      <c r="T324" t="s">
        <v>419</v>
      </c>
      <c r="W324">
        <v>492.16648938887926</v>
      </c>
      <c r="X324">
        <v>1253.8925650160477</v>
      </c>
      <c r="Y324">
        <v>1156.5912500638663</v>
      </c>
      <c r="Z324">
        <v>1271.430097587938</v>
      </c>
      <c r="AA324">
        <v>98.433297877775857</v>
      </c>
      <c r="AB324">
        <v>103.35496277166465</v>
      </c>
      <c r="AC324">
        <v>95.972465430831448</v>
      </c>
      <c r="AD324">
        <v>32.327135578026223</v>
      </c>
      <c r="AE324">
        <v>1711.5089668498276</v>
      </c>
      <c r="AF324">
        <v>42.080234842749178</v>
      </c>
      <c r="AG324">
        <v>139</v>
      </c>
      <c r="AH324">
        <v>1627</v>
      </c>
      <c r="AI324">
        <v>1766</v>
      </c>
      <c r="AJ324">
        <v>0.8202774823147988</v>
      </c>
      <c r="AK324">
        <v>1.6432339887039293</v>
      </c>
      <c r="AL324">
        <v>1872.5</v>
      </c>
      <c r="AN324">
        <v>392336.5</v>
      </c>
      <c r="AO324">
        <v>392336.5</v>
      </c>
    </row>
    <row r="325" spans="1:41">
      <c r="B325" t="s">
        <v>374</v>
      </c>
      <c r="D325">
        <v>73</v>
      </c>
      <c r="E325">
        <v>257</v>
      </c>
      <c r="F325" t="s">
        <v>192</v>
      </c>
      <c r="G325" t="s">
        <v>422</v>
      </c>
      <c r="H325" t="s">
        <v>419</v>
      </c>
      <c r="I325" t="s">
        <v>419</v>
      </c>
      <c r="J325" t="s">
        <v>419</v>
      </c>
      <c r="L325" t="s">
        <v>419</v>
      </c>
      <c r="M325" t="s">
        <v>419</v>
      </c>
      <c r="N325" t="s">
        <v>419</v>
      </c>
      <c r="O325" t="s">
        <v>419</v>
      </c>
      <c r="P325">
        <v>179445</v>
      </c>
      <c r="Q325" t="s">
        <v>419</v>
      </c>
      <c r="S325" t="s">
        <v>419</v>
      </c>
      <c r="T325" t="s">
        <v>419</v>
      </c>
      <c r="W325">
        <v>1049.8251220429834</v>
      </c>
      <c r="X325">
        <v>2674.6394634289086</v>
      </c>
      <c r="Y325">
        <v>2467.0890368010105</v>
      </c>
      <c r="Z325">
        <v>2712.0482319443731</v>
      </c>
      <c r="AA325">
        <v>209.96502440859666</v>
      </c>
      <c r="AB325">
        <v>220.46327562902647</v>
      </c>
      <c r="AC325">
        <v>204.71589879838174</v>
      </c>
      <c r="AD325">
        <v>68.956013432856622</v>
      </c>
      <c r="AE325">
        <v>3650.7668619044744</v>
      </c>
      <c r="AF325">
        <v>89.760047934675057</v>
      </c>
      <c r="AG325">
        <v>401</v>
      </c>
      <c r="AH325">
        <v>3366</v>
      </c>
      <c r="AI325">
        <v>3767</v>
      </c>
      <c r="AJ325">
        <v>1.7497085367383054</v>
      </c>
      <c r="AK325">
        <v>3.5051316169013038</v>
      </c>
      <c r="AL325">
        <v>3902</v>
      </c>
      <c r="AM325">
        <v>251663.64128416573</v>
      </c>
      <c r="AN325">
        <v>658234.5</v>
      </c>
      <c r="AO325">
        <v>406570.85871583427</v>
      </c>
    </row>
    <row r="326" spans="1:41">
      <c r="A326" t="s">
        <v>293</v>
      </c>
      <c r="E326">
        <v>30</v>
      </c>
      <c r="F326" t="s">
        <v>9</v>
      </c>
      <c r="G326" t="s">
        <v>422</v>
      </c>
      <c r="H326" t="s">
        <v>419</v>
      </c>
      <c r="I326" t="s">
        <v>419</v>
      </c>
      <c r="J326" t="s">
        <v>419</v>
      </c>
      <c r="L326">
        <v>368120</v>
      </c>
      <c r="M326">
        <v>14000</v>
      </c>
      <c r="N326">
        <v>3730</v>
      </c>
      <c r="O326">
        <v>1420</v>
      </c>
      <c r="P326">
        <v>239090</v>
      </c>
      <c r="Q326">
        <v>9850</v>
      </c>
      <c r="S326" t="s">
        <v>419</v>
      </c>
      <c r="T326">
        <v>28400</v>
      </c>
      <c r="W326">
        <v>1172.7273994045324</v>
      </c>
      <c r="X326">
        <v>2987.7575954629278</v>
      </c>
      <c r="Y326">
        <v>2755.9093886006513</v>
      </c>
      <c r="Z326">
        <v>3029.5457817950428</v>
      </c>
      <c r="AA326">
        <v>234.5454798809065</v>
      </c>
      <c r="AB326">
        <v>246.2727538749518</v>
      </c>
      <c r="AC326">
        <v>228.68184288388383</v>
      </c>
      <c r="AD326">
        <v>77.028644684221049</v>
      </c>
      <c r="AE326">
        <v>4078.1595314292617</v>
      </c>
      <c r="AF326">
        <v>100.26819264908752</v>
      </c>
      <c r="AG326">
        <v>425</v>
      </c>
      <c r="AH326">
        <v>3783</v>
      </c>
      <c r="AI326">
        <v>4208</v>
      </c>
      <c r="AJ326">
        <v>1.9545456656742208</v>
      </c>
      <c r="AK326">
        <v>3.9154748722911297</v>
      </c>
      <c r="AL326">
        <v>4362.5</v>
      </c>
      <c r="AM326">
        <v>366845.99200733524</v>
      </c>
      <c r="AN326">
        <v>834435</v>
      </c>
      <c r="AO326">
        <v>467589.00799266476</v>
      </c>
    </row>
    <row r="327" spans="1:41">
      <c r="A327" t="s">
        <v>293</v>
      </c>
      <c r="E327">
        <v>56</v>
      </c>
      <c r="F327" t="s">
        <v>24</v>
      </c>
      <c r="G327" t="s">
        <v>422</v>
      </c>
      <c r="H327" t="s">
        <v>419</v>
      </c>
      <c r="I327" t="s">
        <v>419</v>
      </c>
      <c r="J327" t="s">
        <v>419</v>
      </c>
      <c r="L327">
        <v>354325</v>
      </c>
      <c r="M327">
        <v>17000</v>
      </c>
      <c r="N327">
        <v>5500</v>
      </c>
      <c r="O327">
        <v>1420</v>
      </c>
      <c r="P327">
        <v>243290</v>
      </c>
      <c r="Q327">
        <v>3375</v>
      </c>
      <c r="S327" t="s">
        <v>419</v>
      </c>
      <c r="T327">
        <v>5900</v>
      </c>
      <c r="W327">
        <v>1196.9734269112328</v>
      </c>
      <c r="X327">
        <v>3049.5291997417476</v>
      </c>
      <c r="Y327">
        <v>2812.8875532413967</v>
      </c>
      <c r="Z327">
        <v>3092.1813528540179</v>
      </c>
      <c r="AA327">
        <v>239.39468538224654</v>
      </c>
      <c r="AB327">
        <v>251.36441965135884</v>
      </c>
      <c r="AC327">
        <v>233.4098182476904</v>
      </c>
      <c r="AD327">
        <v>78.6212045909528</v>
      </c>
      <c r="AE327">
        <v>4162.4750920838114</v>
      </c>
      <c r="AF327">
        <v>102.34122800091039</v>
      </c>
      <c r="AG327">
        <v>490</v>
      </c>
      <c r="AH327">
        <v>3805</v>
      </c>
      <c r="AI327">
        <v>4295</v>
      </c>
      <c r="AJ327">
        <v>1.9949557115187211</v>
      </c>
      <c r="AK327">
        <v>3.9964269430823198</v>
      </c>
      <c r="AL327">
        <v>4440.5</v>
      </c>
      <c r="AM327">
        <v>346782.28389542963</v>
      </c>
      <c r="AN327">
        <v>848247.5</v>
      </c>
      <c r="AO327">
        <v>501465.21610457037</v>
      </c>
    </row>
    <row r="328" spans="1:41">
      <c r="A328" t="s">
        <v>293</v>
      </c>
      <c r="E328">
        <v>44</v>
      </c>
      <c r="F328" t="s">
        <v>322</v>
      </c>
      <c r="G328" t="s">
        <v>422</v>
      </c>
      <c r="H328" t="s">
        <v>419</v>
      </c>
      <c r="I328" t="s">
        <v>419</v>
      </c>
      <c r="J328" t="s">
        <v>419</v>
      </c>
      <c r="L328">
        <v>257811</v>
      </c>
      <c r="M328" t="s">
        <v>419</v>
      </c>
      <c r="N328">
        <v>3280</v>
      </c>
      <c r="O328">
        <v>685</v>
      </c>
      <c r="P328">
        <v>274950</v>
      </c>
      <c r="Q328" t="s">
        <v>419</v>
      </c>
      <c r="S328" t="s">
        <v>419</v>
      </c>
      <c r="T328">
        <v>9960</v>
      </c>
      <c r="W328">
        <v>1225.3998039880535</v>
      </c>
      <c r="X328">
        <v>3121.9510806203639</v>
      </c>
      <c r="Y328">
        <v>2879.6895393719255</v>
      </c>
      <c r="Z328">
        <v>3165.6161603024711</v>
      </c>
      <c r="AA328">
        <v>245.07996079761068</v>
      </c>
      <c r="AB328">
        <v>257.33395883749125</v>
      </c>
      <c r="AC328">
        <v>238.95296177767042</v>
      </c>
      <c r="AD328">
        <v>80.488343791948651</v>
      </c>
      <c r="AE328">
        <v>4261.3278183684561</v>
      </c>
      <c r="AF328">
        <v>104.77168324097856</v>
      </c>
      <c r="AG328">
        <v>246</v>
      </c>
      <c r="AH328">
        <v>4151</v>
      </c>
      <c r="AI328">
        <v>4397</v>
      </c>
      <c r="AJ328">
        <v>2.0423330066467558</v>
      </c>
      <c r="AK328">
        <v>4.0913362674581979</v>
      </c>
      <c r="AL328">
        <v>4575</v>
      </c>
      <c r="AM328">
        <v>376862.78126608138</v>
      </c>
      <c r="AN328">
        <v>881632</v>
      </c>
      <c r="AO328">
        <v>504769.21873391862</v>
      </c>
    </row>
    <row r="329" spans="1:41">
      <c r="A329" t="s">
        <v>293</v>
      </c>
      <c r="E329">
        <v>90</v>
      </c>
      <c r="F329" t="s">
        <v>39</v>
      </c>
      <c r="G329" t="s">
        <v>422</v>
      </c>
      <c r="H329" t="s">
        <v>419</v>
      </c>
      <c r="I329" t="s">
        <v>419</v>
      </c>
      <c r="J329" t="s">
        <v>419</v>
      </c>
      <c r="L329">
        <v>505481.95</v>
      </c>
      <c r="M329">
        <v>23000</v>
      </c>
      <c r="N329">
        <v>5804</v>
      </c>
      <c r="O329">
        <v>2501</v>
      </c>
      <c r="P329">
        <v>785890</v>
      </c>
      <c r="Q329" t="s">
        <v>419</v>
      </c>
      <c r="S329" t="s">
        <v>419</v>
      </c>
      <c r="T329">
        <v>32000</v>
      </c>
      <c r="W329">
        <v>3666.1665729958709</v>
      </c>
      <c r="X329">
        <v>9340.292578021581</v>
      </c>
      <c r="Y329">
        <v>8615.4914465402962</v>
      </c>
      <c r="Z329">
        <v>9470.9303135726677</v>
      </c>
      <c r="AA329">
        <v>733.23331459917415</v>
      </c>
      <c r="AB329">
        <v>769.89498032913298</v>
      </c>
      <c r="AC329">
        <v>714.90248173419491</v>
      </c>
      <c r="AD329">
        <v>240.80604106961212</v>
      </c>
      <c r="AE329">
        <v>12749.09425759314</v>
      </c>
      <c r="AF329">
        <v>313.45724199114699</v>
      </c>
      <c r="AG329">
        <v>1066</v>
      </c>
      <c r="AH329">
        <v>12089</v>
      </c>
      <c r="AI329">
        <v>13155</v>
      </c>
      <c r="AJ329">
        <v>6.1102776216597849</v>
      </c>
      <c r="AK329">
        <v>12.240511393771342</v>
      </c>
      <c r="AL329">
        <v>13640</v>
      </c>
      <c r="AM329">
        <v>1082973.9721049201</v>
      </c>
      <c r="AN329">
        <v>1968810</v>
      </c>
      <c r="AO329">
        <v>885836.02789507993</v>
      </c>
    </row>
    <row r="330" spans="1:41">
      <c r="A330" t="s">
        <v>309</v>
      </c>
      <c r="E330">
        <v>280</v>
      </c>
      <c r="F330" t="s">
        <v>338</v>
      </c>
      <c r="G330" t="s">
        <v>419</v>
      </c>
      <c r="H330" t="s">
        <v>419</v>
      </c>
      <c r="I330" t="s">
        <v>419</v>
      </c>
      <c r="J330" t="s">
        <v>419</v>
      </c>
      <c r="L330" t="s">
        <v>419</v>
      </c>
      <c r="M330" t="s">
        <v>419</v>
      </c>
      <c r="N330" t="s">
        <v>419</v>
      </c>
      <c r="O330" t="s">
        <v>419</v>
      </c>
      <c r="P330">
        <v>886465</v>
      </c>
      <c r="Q330" t="s">
        <v>419</v>
      </c>
      <c r="S330" t="s">
        <v>419</v>
      </c>
      <c r="T330" t="s">
        <v>419</v>
      </c>
      <c r="W330">
        <v>4660.2537007705778</v>
      </c>
      <c r="X330">
        <v>11872.928353453202</v>
      </c>
      <c r="Y330">
        <v>10951.596196810857</v>
      </c>
      <c r="Z330">
        <v>12038.988726990658</v>
      </c>
      <c r="AA330">
        <v>932.05074015411549</v>
      </c>
      <c r="AB330">
        <v>978.65327716182128</v>
      </c>
      <c r="AC330">
        <v>908.74947165026276</v>
      </c>
      <c r="AD330">
        <v>306.10099724561411</v>
      </c>
      <c r="AE330">
        <v>16206.032244429683</v>
      </c>
      <c r="AF330">
        <v>398.4516914158844</v>
      </c>
      <c r="AG330">
        <v>2462</v>
      </c>
      <c r="AH330">
        <v>14260</v>
      </c>
      <c r="AI330">
        <v>16722</v>
      </c>
      <c r="AJ330">
        <v>7.7670895012842962</v>
      </c>
      <c r="AK330" t="s">
        <v>419</v>
      </c>
      <c r="AL330">
        <v>17054</v>
      </c>
      <c r="AN330">
        <v>1884253.5</v>
      </c>
      <c r="AO330">
        <v>1884253.5</v>
      </c>
    </row>
    <row r="332" spans="1:41">
      <c r="AO332">
        <f>SUBTOTAL(9,AO2:AO331)</f>
        <v>27165922.061444312</v>
      </c>
    </row>
  </sheetData>
  <autoFilter ref="A1:AO330" xr:uid="{35EFF56C-7725-4551-8DA4-55CEE28A20B0}">
    <sortState xmlns:xlrd2="http://schemas.microsoft.com/office/spreadsheetml/2017/richdata2" ref="A2:AO330">
      <sortCondition ref="AO1:AO3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Asar-2081</vt:lpstr>
      <vt:lpstr>variable</vt:lpstr>
      <vt:lpstr>rough</vt:lpstr>
      <vt:lpstr>total kg</vt:lpstr>
      <vt:lpstr>by bus</vt:lpstr>
      <vt:lpstr>Pokharra</vt:lpstr>
      <vt:lpstr>copy</vt:lpstr>
      <vt:lpstr>Valley</vt:lpstr>
      <vt:lpstr>master table</vt:lpstr>
      <vt:lpstr>full branch</vt:lpstr>
      <vt:lpstr>by gbl van</vt:lpstr>
      <vt:lpstr>by busgblvan</vt:lpstr>
      <vt:lpstr>by air</vt:lpstr>
      <vt:lpstr>tst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alamraeen835@gmail.com</dc:creator>
  <cp:lastModifiedBy>alamraeen835@gmail.com</cp:lastModifiedBy>
  <cp:lastPrinted>2024-11-22T06:26:42Z</cp:lastPrinted>
  <dcterms:created xsi:type="dcterms:W3CDTF">2024-09-05T09:27:34Z</dcterms:created>
  <dcterms:modified xsi:type="dcterms:W3CDTF">2024-11-22T13:55:48Z</dcterms:modified>
</cp:coreProperties>
</file>